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2"/>
  <workbookPr codeName="ThisWorkbook" defaultThemeVersion="124226"/>
  <mc:AlternateContent xmlns:mc="http://schemas.openxmlformats.org/markup-compatibility/2006">
    <mc:Choice Requires="x15">
      <x15ac:absPath xmlns:x15ac="http://schemas.microsoft.com/office/spreadsheetml/2010/11/ac" url="https://unioxfordnexus-my.sharepoint.com/personal/wallom_ox_ac_uk/Documents/SWForum.eu/"/>
    </mc:Choice>
  </mc:AlternateContent>
  <xr:revisionPtr revIDLastSave="25" documentId="8_{737750A2-75B0-C741-8190-65F2A1F9FDB5}" xr6:coauthVersionLast="47" xr6:coauthVersionMax="47" xr10:uidLastSave="{92F7460B-1215-9748-AF2A-CB31BA05B852}"/>
  <bookViews>
    <workbookView xWindow="0" yWindow="460" windowWidth="23540" windowHeight="14960" xr2:uid="{00000000-000D-0000-FFFF-FFFF00000000}"/>
  </bookViews>
  <sheets>
    <sheet name="Questionnaire"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3" l="1"/>
  <c r="C110" i="3"/>
  <c r="D36" i="3"/>
  <c r="E41" i="3" s="1"/>
  <c r="D29" i="3"/>
  <c r="E32" i="3" s="1"/>
  <c r="G29" i="3" s="1"/>
  <c r="D22" i="3"/>
  <c r="E27" i="3" s="1"/>
  <c r="G27" i="3" s="1"/>
  <c r="E39" i="3" l="1"/>
  <c r="E33" i="3"/>
  <c r="G30" i="3" s="1"/>
  <c r="E38" i="3"/>
  <c r="E30" i="3"/>
  <c r="E40" i="3"/>
  <c r="E37" i="3"/>
  <c r="E34" i="3"/>
  <c r="G31" i="3" s="1"/>
  <c r="E31" i="3"/>
  <c r="E24" i="3"/>
  <c r="G24" i="3" s="1"/>
  <c r="E26" i="3"/>
  <c r="G26" i="3" s="1"/>
  <c r="E25" i="3"/>
  <c r="G25" i="3" s="1"/>
  <c r="E23" i="3"/>
  <c r="G23" i="3" s="1"/>
  <c r="C84" i="3"/>
  <c r="C77" i="3"/>
  <c r="C70" i="3"/>
  <c r="C63" i="3"/>
  <c r="C56" i="3"/>
  <c r="C49" i="3"/>
  <c r="C42" i="3"/>
  <c r="C35" i="3"/>
  <c r="C28" i="3"/>
  <c r="G28" i="3" l="1"/>
  <c r="I34" i="3" s="1"/>
  <c r="C87" i="3" s="1"/>
  <c r="C108" i="3"/>
  <c r="K19" i="3" l="1"/>
  <c r="L19" i="3" s="1"/>
  <c r="M19" i="3"/>
  <c r="K20" i="3"/>
  <c r="L20" i="3" s="1"/>
  <c r="M20" i="3"/>
  <c r="K22" i="3"/>
  <c r="L22" i="3" s="1"/>
  <c r="M22" i="3"/>
  <c r="K23" i="3"/>
  <c r="L23" i="3" s="1"/>
  <c r="M23" i="3"/>
  <c r="K24" i="3"/>
  <c r="L24" i="3" s="1"/>
  <c r="M24" i="3"/>
  <c r="K25" i="3"/>
  <c r="L25" i="3" s="1"/>
  <c r="M25" i="3"/>
  <c r="K26" i="3"/>
  <c r="L26" i="3" s="1"/>
  <c r="M27" i="3" l="1"/>
  <c r="L27" i="3"/>
  <c r="M29" i="3" l="1"/>
  <c r="C88" i="3" s="1"/>
  <c r="C109" i="3" l="1"/>
  <c r="C89" i="3"/>
</calcChain>
</file>

<file path=xl/sharedStrings.xml><?xml version="1.0" encoding="utf-8"?>
<sst xmlns="http://schemas.openxmlformats.org/spreadsheetml/2006/main" count="109" uniqueCount="106">
  <si>
    <t>PRODUCT DEFINITION/DESIGN</t>
  </si>
  <si>
    <t>COMPETITIVE LANDSCAPE</t>
  </si>
  <si>
    <t>TEAM</t>
  </si>
  <si>
    <t>DOCUMENTATION</t>
  </si>
  <si>
    <t>INTELLECTUAL PROPERTY MANAGEMENT</t>
  </si>
  <si>
    <t>GO-TO-MARKET</t>
  </si>
  <si>
    <t>MANUFACTURING/SUPPLY CHAIN</t>
  </si>
  <si>
    <t>MRL</t>
  </si>
  <si>
    <t>GENERAL INFORMATION</t>
  </si>
  <si>
    <t>Project name</t>
  </si>
  <si>
    <t>Website</t>
  </si>
  <si>
    <t>Full name</t>
  </si>
  <si>
    <t>Email</t>
  </si>
  <si>
    <t>Project outcomes</t>
  </si>
  <si>
    <t>Authorization</t>
  </si>
  <si>
    <t>SCORING</t>
  </si>
  <si>
    <t>TRL</t>
  </si>
  <si>
    <t>Answer</t>
  </si>
  <si>
    <t>Weighted answer</t>
  </si>
  <si>
    <t>Max. Weighted answer</t>
  </si>
  <si>
    <t>1. PROJECT MATURITY</t>
  </si>
  <si>
    <t>2. PRODUCT DEVELOPMENT</t>
  </si>
  <si>
    <t>3. PRODUCT DEFINITION/DESIGN</t>
  </si>
  <si>
    <t>4. COMPETITIVE LANDSCAPE</t>
  </si>
  <si>
    <t>5. TEAM</t>
  </si>
  <si>
    <t>6. DOCUMENTATION</t>
  </si>
  <si>
    <t>7. INTELLECTUAL PROPERTY MANAGEMENT</t>
  </si>
  <si>
    <t>8. GO-TO-MARKET</t>
  </si>
  <si>
    <t>9. MANUFACTURING/SUPPLY CHAIN</t>
  </si>
  <si>
    <t>1. Initial product/market fit has been defined</t>
  </si>
  <si>
    <t>1. One or more initial product hypotheses have been defined</t>
  </si>
  <si>
    <t>2. Mapping product attributes against customer needs has highlighted a clear value proposition</t>
  </si>
  <si>
    <t>3. The product has been scaled from laboratory to pilot scale and issues that may affect achieving full scale have been identified</t>
  </si>
  <si>
    <t>4. Comprehensive customer value proposition model has been developed, including a detailed understanding of product design specifications, required certifications, and trade-offs</t>
  </si>
  <si>
    <t>5. Product final design optimization has been completed, required certifications have been obtained and product has incorporated detailed customer and product requirements</t>
  </si>
  <si>
    <t>1. Market research has been performed and basic knowledge of potential applications and competitive landscape have been identified</t>
  </si>
  <si>
    <t>2. Primary market research to prove the product commercial feasibility has been completed and basic understanding of competitive products has been demonstrated</t>
  </si>
  <si>
    <t>3. Comprehensive market research to prove the product commercial feasibility has been completed and intermediate understanding of competitive products has been demonstrated</t>
  </si>
  <si>
    <t>4. Competitive analysis to illustrate unique features and advantages of the product compared to competitive products has been completed</t>
  </si>
  <si>
    <t>5. Full and complete understanding of the competitive landscape, target applications, competitive products and market has been achieved</t>
  </si>
  <si>
    <t>1. No team or organization (single individual, no legal entity)</t>
  </si>
  <si>
    <t>2. Solely technical or non-technical founders running the organization with no outside assistance</t>
  </si>
  <si>
    <t>3. Solely technical or non-technical founders running the organization with assistance from outside (advisors, mentors, incubator, accelerator, etc.)</t>
  </si>
  <si>
    <t>4. Balanced team with technical and business experience running the organization</t>
  </si>
  <si>
    <t>5. Balanced team with all capabilities onboard (sales, marketing, customer service, operations, etc.) running the organization</t>
  </si>
  <si>
    <t>1. Solely technical descriptions have been elaborated, i.e., software documentation, architecture diagrams, etc.</t>
  </si>
  <si>
    <t>2. User-oriented documentation has been created, such as user manual, installation guides, reference manual, etc.</t>
  </si>
  <si>
    <t>3. Live demonstration resources have been developed (recorded videos, website with link to demo, etc.)</t>
  </si>
  <si>
    <t>4. Position papers, press releases, posters, etc. have been elaborated for the dissemination of the project</t>
  </si>
  <si>
    <t>5. Marketing documentation has been created, such as a Business Model Canvas, etc.</t>
  </si>
  <si>
    <t>1. No IPR have been defined</t>
  </si>
  <si>
    <t>2. Initial means of protection have been considered</t>
  </si>
  <si>
    <t>3. A proper and clear definition of shares has been elaborated</t>
  </si>
  <si>
    <t>4. An assignation of exploitation rights has been developed</t>
  </si>
  <si>
    <t>5. A contractual obligation regarding IPR has been established</t>
  </si>
  <si>
    <t>1. Initial business model and value proposition have been defined</t>
  </si>
  <si>
    <t>2. Customers have been interviewed to understand their needs and business model and value proposition have been redefined based on customer feedback</t>
  </si>
  <si>
    <t>3. Market and customer needs and how those translate to product requirements have been defined, and initial relationships have been developed with key stakeholders across the value chain</t>
  </si>
  <si>
    <t>4. Partnerships have been formed with key stakeholders across the value chain (suppliers, partners, service providers, customers)</t>
  </si>
  <si>
    <t>5. Supply agreements with suppliers and partners are in place and initial purchase orders from customers have been received</t>
  </si>
  <si>
    <t>1. Potential suppliers, partners and customers have been identified and mapped in an initial value chain analysis</t>
  </si>
  <si>
    <t>2. Relationships have been established with potential suppliers, partners, service providers and customers and the have provided input on product and manufacturability requirements</t>
  </si>
  <si>
    <t>3. Manufacturing process qualifications have been defined and are in progress</t>
  </si>
  <si>
    <t>4. Products have been pilot manufactured and sold to initial customers</t>
  </si>
  <si>
    <t>5. Full scale manufacturing and widespread deployment of product to customers has been achieved</t>
  </si>
  <si>
    <t>MRL_tmp</t>
  </si>
  <si>
    <t>Weight</t>
  </si>
  <si>
    <t>Answer values</t>
  </si>
  <si>
    <t>Phase</t>
  </si>
  <si>
    <t>0-3</t>
  </si>
  <si>
    <t>4-5</t>
  </si>
  <si>
    <t>6-7</t>
  </si>
  <si>
    <t>8-9</t>
  </si>
  <si>
    <t>Your sales are going well and your product/service seems stable.</t>
  </si>
  <si>
    <t>Your project results are not marketable yet. You still have a long way to go.</t>
  </si>
  <si>
    <t>2. Applied research has begun and practical applications have been formulated.</t>
  </si>
  <si>
    <t>3. Preliminary testing of technology components has begun in a laboratory environment. Proof of concept.</t>
  </si>
  <si>
    <t>4. Initial testing of integrated product has been completed in a laboratory environment. Early prototype.</t>
  </si>
  <si>
    <t>2. Pilot scale product has been tested in the intended environment close to the expected performance. Prototype System.</t>
  </si>
  <si>
    <t>3. Demonstration of a full scale product prototype has been completed in operation environment at pre-commercial scale.</t>
  </si>
  <si>
    <t>4. The manufacturing issues has been solved and you have a first commercial product/service.</t>
  </si>
  <si>
    <t>5. Product/service is available for all consumers.</t>
  </si>
  <si>
    <t>(Acronym and full name of the project)</t>
  </si>
  <si>
    <t>(Project website)</t>
  </si>
  <si>
    <t>(Name of the contact person for the project)</t>
  </si>
  <si>
    <t>(Contact email address for the project)</t>
  </si>
  <si>
    <t>(A brief description of the expected results of the project, i.e. products, services, components, etc.)</t>
  </si>
  <si>
    <t>Comments</t>
  </si>
  <si>
    <t>(Any comment about the questions or your answers)</t>
  </si>
  <si>
    <t>1. Project work is beyond basic research and technology concept has been defined. Principles postulated and observed but no experimental proof available.</t>
  </si>
  <si>
    <t>TRL 1</t>
  </si>
  <si>
    <t>TRL 2</t>
  </si>
  <si>
    <t>TRL 3</t>
  </si>
  <si>
    <t>TRL 4</t>
  </si>
  <si>
    <t>TRL 5</t>
  </si>
  <si>
    <t>TRL 6</t>
  </si>
  <si>
    <t>TRL 7</t>
  </si>
  <si>
    <t>TRL 8</t>
  </si>
  <si>
    <t>TRL 9</t>
  </si>
  <si>
    <t>Progress</t>
  </si>
  <si>
    <t>TRL Score</t>
  </si>
  <si>
    <t>Your project needs to improve some aspects of the preparation to market, but if your TRL is over 4 you could be ready to join the SWForum.eu End User Club for validating results.</t>
  </si>
  <si>
    <t>Your project results are ready to be commercialized, but there is still room for enhancement and some aspects should be improved. If your TRL is over 6, think about joining the SWForum.eu Marketplace.</t>
  </si>
  <si>
    <t>5. Integrated product demonstrates performance in the intended environment. Large scale prototype.</t>
  </si>
  <si>
    <t>MTRL</t>
  </si>
  <si>
    <t>RECOMMENDATIONS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</si>
</sst>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0" tint="-0.499984740745262"/>
      <name val="Calibri"/>
      <family val="2"/>
      <scheme val="minor"/>
    </font>
    <font>
      <b/>
      <sz val="11"/>
      <color theme="0"/>
      <name val="Arial"/>
      <family val="2"/>
    </font>
    <font>
      <sz val="10"/>
      <color theme="0"/>
      <name val="Arial"/>
      <family val="2"/>
    </font>
    <font>
      <sz val="11"/>
      <color theme="0"/>
      <name val="Arial"/>
      <family val="2"/>
    </font>
    <font>
      <sz val="11"/>
      <color theme="0" tint="-0.34998626667073579"/>
      <name val="Calibri"/>
      <family val="2"/>
      <scheme val="minor"/>
    </font>
    <font>
      <b/>
      <sz val="11"/>
      <color theme="7"/>
      <name val="Calibri"/>
      <family val="2"/>
      <scheme val="minor"/>
    </font>
    <font>
      <sz val="8"/>
      <color rgb="FF000000"/>
      <name val="Segoe UI"/>
      <charset val="1"/>
    </font>
    <font>
      <sz val="10.5"/>
      <color theme="1"/>
      <name val="Calibri"/>
      <family val="2"/>
      <scheme val="minor"/>
    </font>
    <font>
      <sz val="10.5"/>
      <color theme="0"/>
      <name val="Calibri"/>
      <family val="2"/>
      <scheme val="minor"/>
    </font>
  </fonts>
  <fills count="6">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0" tint="-0.14996795556505021"/>
        <bgColor indexed="64"/>
      </patternFill>
    </fill>
    <fill>
      <patternFill patternType="solid">
        <fgColor theme="0" tint="-0.14999847407452621"/>
        <bgColor indexed="64"/>
      </patternFill>
    </fill>
  </fills>
  <borders count="21">
    <border>
      <left/>
      <right/>
      <top/>
      <bottom/>
      <diagonal/>
    </border>
    <border>
      <left style="medium">
        <color theme="4"/>
      </left>
      <right style="thin">
        <color indexed="64"/>
      </right>
      <top style="medium">
        <color theme="4"/>
      </top>
      <bottom/>
      <diagonal/>
    </border>
    <border>
      <left style="thin">
        <color indexed="64"/>
      </left>
      <right style="medium">
        <color theme="4"/>
      </right>
      <top style="medium">
        <color theme="4"/>
      </top>
      <bottom/>
      <diagonal/>
    </border>
    <border>
      <left style="medium">
        <color theme="4"/>
      </left>
      <right/>
      <top style="thin">
        <color theme="4"/>
      </top>
      <bottom style="thin">
        <color theme="4"/>
      </bottom>
      <diagonal/>
    </border>
    <border>
      <left style="medium">
        <color theme="4"/>
      </left>
      <right style="thin">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thin">
        <color theme="4"/>
      </left>
      <right style="medium">
        <color theme="4"/>
      </right>
      <top style="medium">
        <color theme="4"/>
      </top>
      <bottom/>
      <diagonal/>
    </border>
    <border>
      <left style="medium">
        <color theme="4"/>
      </left>
      <right/>
      <top style="medium">
        <color theme="4"/>
      </top>
      <bottom/>
      <diagonal/>
    </border>
    <border>
      <left/>
      <right style="medium">
        <color theme="4"/>
      </right>
      <top style="medium">
        <color theme="4"/>
      </top>
      <bottom/>
      <diagonal/>
    </border>
    <border>
      <left style="thin">
        <color theme="4"/>
      </left>
      <right style="medium">
        <color theme="4"/>
      </right>
      <top style="thin">
        <color theme="4"/>
      </top>
      <bottom/>
      <diagonal/>
    </border>
    <border>
      <left style="medium">
        <color theme="4"/>
      </left>
      <right/>
      <top/>
      <bottom/>
      <diagonal/>
    </border>
    <border>
      <left/>
      <right style="medium">
        <color theme="4"/>
      </right>
      <top/>
      <bottom/>
      <diagonal/>
    </border>
    <border>
      <left style="thin">
        <color theme="4"/>
      </left>
      <right style="medium">
        <color theme="4"/>
      </right>
      <top/>
      <bottom style="medium">
        <color theme="4"/>
      </bottom>
      <diagonal/>
    </border>
    <border>
      <left style="thin">
        <color theme="4"/>
      </left>
      <right style="medium">
        <color theme="4"/>
      </right>
      <top style="medium">
        <color theme="4"/>
      </top>
      <bottom style="thin">
        <color theme="4"/>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style="thin">
        <color theme="4"/>
      </left>
      <right style="thin">
        <color theme="4"/>
      </right>
      <top style="thin">
        <color theme="4"/>
      </top>
      <bottom style="thin">
        <color theme="4"/>
      </bottom>
      <diagonal/>
    </border>
    <border>
      <left style="medium">
        <color theme="4"/>
      </left>
      <right style="medium">
        <color theme="8" tint="0.59996337778862885"/>
      </right>
      <top style="medium">
        <color theme="8" tint="0.59996337778862885"/>
      </top>
      <bottom style="medium">
        <color theme="4"/>
      </bottom>
      <diagonal/>
    </border>
    <border>
      <left style="medium">
        <color theme="8" tint="0.59996337778862885"/>
      </left>
      <right style="medium">
        <color theme="4"/>
      </right>
      <top style="medium">
        <color theme="8" tint="0.59996337778862885"/>
      </top>
      <bottom style="medium">
        <color theme="4"/>
      </bottom>
      <diagonal/>
    </border>
    <border>
      <left/>
      <right/>
      <top style="medium">
        <color theme="4"/>
      </top>
      <bottom style="thin">
        <color indexed="64"/>
      </bottom>
      <diagonal/>
    </border>
  </borders>
  <cellStyleXfs count="1">
    <xf numFmtId="0" fontId="0" fillId="0" borderId="0"/>
  </cellStyleXfs>
  <cellXfs count="60">
    <xf numFmtId="0" fontId="0" fillId="0" borderId="0" xfId="0"/>
    <xf numFmtId="0" fontId="0" fillId="0" borderId="0" xfId="0" applyAlignment="1" applyProtection="1"/>
    <xf numFmtId="0" fontId="3" fillId="0" borderId="0" xfId="0" applyFont="1" applyAlignment="1" applyProtection="1"/>
    <xf numFmtId="0" fontId="2" fillId="0" borderId="3" xfId="0" applyFont="1" applyBorder="1" applyAlignment="1" applyProtection="1">
      <alignment vertical="center"/>
    </xf>
    <xf numFmtId="0" fontId="0" fillId="0" borderId="0" xfId="0" applyBorder="1" applyAlignment="1" applyProtection="1"/>
    <xf numFmtId="0" fontId="2" fillId="0" borderId="5" xfId="0" applyFont="1" applyBorder="1" applyAlignment="1" applyProtection="1">
      <alignment vertical="center"/>
    </xf>
    <xf numFmtId="0" fontId="4" fillId="0" borderId="13" xfId="0" applyFont="1" applyBorder="1" applyAlignment="1" applyProtection="1">
      <alignment vertical="center"/>
    </xf>
    <xf numFmtId="0" fontId="2" fillId="3" borderId="7" xfId="0" applyFont="1" applyFill="1" applyBorder="1" applyAlignment="1" applyProtection="1">
      <alignment horizontal="left"/>
    </xf>
    <xf numFmtId="0" fontId="2" fillId="0" borderId="4" xfId="0" applyFont="1" applyBorder="1" applyAlignment="1" applyProtection="1"/>
    <xf numFmtId="0" fontId="2" fillId="0" borderId="5" xfId="0" applyFont="1" applyBorder="1" applyAlignment="1" applyProtection="1"/>
    <xf numFmtId="0" fontId="3" fillId="2" borderId="6" xfId="0" applyFont="1" applyFill="1" applyBorder="1" applyAlignment="1" applyProtection="1"/>
    <xf numFmtId="0" fontId="0" fillId="0" borderId="14" xfId="0" applyBorder="1" applyAlignment="1" applyProtection="1">
      <alignment horizontal="left" vertical="top" wrapText="1"/>
    </xf>
    <xf numFmtId="0" fontId="0" fillId="0" borderId="6" xfId="0" applyBorder="1" applyAlignment="1" applyProtection="1">
      <alignment horizontal="left" vertical="top" wrapText="1"/>
    </xf>
    <xf numFmtId="0" fontId="5" fillId="0" borderId="0" xfId="0" applyFont="1" applyFill="1" applyBorder="1" applyAlignment="1" applyProtection="1">
      <alignment horizontal="justify" vertical="center" wrapText="1"/>
    </xf>
    <xf numFmtId="49" fontId="6" fillId="0" borderId="0" xfId="0" applyNumberFormat="1"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1" fontId="0" fillId="0" borderId="0" xfId="0" applyNumberFormat="1" applyAlignment="1" applyProtection="1"/>
    <xf numFmtId="0" fontId="4" fillId="5" borderId="17" xfId="0" applyFont="1" applyFill="1" applyBorder="1" applyAlignment="1" applyProtection="1">
      <alignment vertical="center"/>
      <protection locked="0"/>
    </xf>
    <xf numFmtId="0" fontId="4" fillId="4" borderId="17" xfId="0" applyFont="1" applyFill="1" applyBorder="1" applyAlignment="1" applyProtection="1">
      <alignment vertical="center"/>
      <protection locked="0"/>
    </xf>
    <xf numFmtId="1" fontId="1" fillId="2" borderId="8" xfId="0" applyNumberFormat="1" applyFont="1" applyFill="1" applyBorder="1" applyAlignment="1" applyProtection="1">
      <alignment horizontal="center"/>
      <protection locked="0"/>
    </xf>
    <xf numFmtId="0" fontId="2" fillId="0" borderId="11" xfId="0" applyFont="1" applyBorder="1" applyAlignment="1" applyProtection="1">
      <alignment vertical="center"/>
    </xf>
    <xf numFmtId="0" fontId="8" fillId="5" borderId="18" xfId="0" applyFont="1" applyFill="1" applyBorder="1" applyAlignment="1" applyProtection="1">
      <alignment horizontal="center" wrapText="1"/>
    </xf>
    <xf numFmtId="0" fontId="3" fillId="2" borderId="10" xfId="0" applyFont="1" applyFill="1" applyBorder="1" applyAlignment="1" applyProtection="1">
      <alignment horizontal="right"/>
    </xf>
    <xf numFmtId="0" fontId="9" fillId="5" borderId="19" xfId="0" applyFont="1" applyFill="1" applyBorder="1" applyAlignment="1" applyProtection="1">
      <alignment horizontal="left" vertical="center" wrapText="1"/>
    </xf>
    <xf numFmtId="0" fontId="0" fillId="0" borderId="0" xfId="0" applyFont="1" applyFill="1" applyAlignment="1" applyProtection="1"/>
    <xf numFmtId="0" fontId="0" fillId="0" borderId="0" xfId="0" applyFont="1" applyAlignment="1" applyProtection="1"/>
    <xf numFmtId="0" fontId="0" fillId="0" borderId="0" xfId="0" applyFont="1" applyBorder="1" applyAlignment="1" applyProtection="1"/>
    <xf numFmtId="0" fontId="2" fillId="0" borderId="0" xfId="0" applyFont="1" applyFill="1" applyBorder="1" applyAlignment="1" applyProtection="1">
      <alignment horizontal="center"/>
    </xf>
    <xf numFmtId="0" fontId="11" fillId="0" borderId="0" xfId="0" applyFont="1" applyProtection="1">
      <protection locked="0"/>
    </xf>
    <xf numFmtId="0" fontId="0" fillId="0" borderId="0" xfId="0" applyFont="1" applyFill="1" applyBorder="1" applyAlignment="1" applyProtection="1">
      <alignment horizontal="left" wrapText="1"/>
    </xf>
    <xf numFmtId="0" fontId="11" fillId="0" borderId="0" xfId="0" applyFont="1" applyFill="1" applyProtection="1">
      <protection locked="0"/>
    </xf>
    <xf numFmtId="0" fontId="2" fillId="0" borderId="0" xfId="0" applyFont="1" applyFill="1" applyBorder="1" applyAlignment="1" applyProtection="1">
      <alignment horizontal="left"/>
    </xf>
    <xf numFmtId="0" fontId="0" fillId="0" borderId="0" xfId="0" applyFont="1" applyFill="1" applyBorder="1" applyAlignment="1" applyProtection="1"/>
    <xf numFmtId="0" fontId="2" fillId="0" borderId="20" xfId="0" applyFont="1" applyBorder="1" applyAlignment="1" applyProtection="1"/>
    <xf numFmtId="0" fontId="3" fillId="2" borderId="20" xfId="0" applyFont="1" applyFill="1" applyBorder="1" applyAlignment="1" applyProtection="1"/>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0" fillId="0" borderId="11" xfId="0" applyBorder="1" applyAlignment="1" applyProtection="1">
      <alignment horizontal="left" wrapText="1"/>
    </xf>
    <xf numFmtId="0" fontId="0" fillId="0" borderId="12" xfId="0" applyBorder="1" applyAlignment="1" applyProtection="1">
      <alignment horizontal="left" wrapText="1"/>
    </xf>
    <xf numFmtId="0" fontId="0" fillId="0" borderId="8" xfId="0" applyBorder="1" applyAlignment="1" applyProtection="1">
      <alignment horizontal="left" wrapText="1"/>
    </xf>
    <xf numFmtId="0" fontId="0" fillId="0" borderId="9" xfId="0" applyBorder="1" applyAlignment="1" applyProtection="1">
      <alignment horizontal="left" wrapText="1"/>
    </xf>
    <xf numFmtId="0" fontId="2" fillId="3" borderId="8" xfId="0" applyFont="1" applyFill="1" applyBorder="1" applyAlignment="1" applyProtection="1">
      <alignment horizontal="center"/>
    </xf>
    <xf numFmtId="0" fontId="2" fillId="3" borderId="9" xfId="0" applyFont="1" applyFill="1" applyBorder="1" applyAlignment="1" applyProtection="1">
      <alignment horizontal="center"/>
    </xf>
    <xf numFmtId="0" fontId="2" fillId="3" borderId="1" xfId="0" applyFont="1" applyFill="1" applyBorder="1" applyAlignment="1" applyProtection="1">
      <alignment horizontal="center"/>
    </xf>
    <xf numFmtId="0" fontId="2" fillId="3" borderId="2" xfId="0" applyFont="1" applyFill="1" applyBorder="1" applyAlignment="1" applyProtection="1">
      <alignment horizontal="center"/>
    </xf>
    <xf numFmtId="0" fontId="3" fillId="0" borderId="0" xfId="0" applyFont="1" applyFill="1" applyAlignment="1" applyProtection="1"/>
    <xf numFmtId="0" fontId="3" fillId="0" borderId="0" xfId="0" applyFont="1" applyProtection="1"/>
    <xf numFmtId="0" fontId="3" fillId="0" borderId="0" xfId="0" applyFont="1" applyBorder="1" applyProtection="1"/>
    <xf numFmtId="0" fontId="1" fillId="0" borderId="0" xfId="0" applyFont="1" applyFill="1" applyBorder="1" applyAlignment="1" applyProtection="1">
      <alignment horizontal="center"/>
    </xf>
    <xf numFmtId="0" fontId="3" fillId="0" borderId="0" xfId="0" applyFont="1" applyFill="1" applyBorder="1" applyAlignment="1" applyProtection="1">
      <alignment vertical="center"/>
    </xf>
    <xf numFmtId="2" fontId="3" fillId="0" borderId="0" xfId="0" applyNumberFormat="1" applyFont="1" applyProtection="1"/>
    <xf numFmtId="1" fontId="1" fillId="0" borderId="0" xfId="0" applyNumberFormat="1" applyFont="1" applyFill="1" applyBorder="1" applyAlignment="1" applyProtection="1">
      <alignment horizontal="left"/>
    </xf>
    <xf numFmtId="0" fontId="12" fillId="0" borderId="0" xfId="0" applyFont="1" applyProtection="1">
      <protection locked="0"/>
    </xf>
    <xf numFmtId="0" fontId="12" fillId="0" borderId="0" xfId="0" applyFont="1" applyAlignment="1" applyProtection="1">
      <alignment horizontal="center"/>
      <protection locked="0"/>
    </xf>
    <xf numFmtId="0" fontId="12" fillId="0" borderId="0" xfId="0" applyFont="1" applyBorder="1" applyAlignment="1" applyProtection="1">
      <alignment horizontal="center" vertical="center"/>
      <protection locked="0"/>
    </xf>
    <xf numFmtId="0" fontId="3" fillId="0" borderId="0" xfId="0" applyFont="1" applyFill="1" applyBorder="1" applyAlignment="1" applyProtection="1">
      <alignment horizontal="left" wrapText="1"/>
    </xf>
    <xf numFmtId="0" fontId="12" fillId="0" borderId="0" xfId="0" applyFont="1" applyFill="1" applyProtection="1">
      <protection locked="0"/>
    </xf>
    <xf numFmtId="0" fontId="12" fillId="0" borderId="0" xfId="0" applyFont="1" applyBorder="1" applyAlignment="1" applyProtection="1">
      <alignment horizontal="center"/>
      <protection locked="0"/>
    </xf>
    <xf numFmtId="0" fontId="12" fillId="0" borderId="0" xfId="0" applyFont="1" applyAlignment="1" applyProtection="1">
      <alignment horizontal="center"/>
      <protection locked="0"/>
    </xf>
    <xf numFmtId="0" fontId="1" fillId="0" borderId="0" xfId="0" applyFont="1" applyFill="1" applyBorder="1" applyAlignment="1" applyProtection="1">
      <alignment horizontal="left"/>
    </xf>
  </cellXfs>
  <cellStyles count="1">
    <cellStyle name="Normal" xfId="0" builtinId="0"/>
  </cellStyles>
  <dxfs count="10">
    <dxf>
      <font>
        <strike val="0"/>
        <outline val="0"/>
        <shadow val="0"/>
        <u val="none"/>
        <vertAlign val="baseline"/>
        <sz val="11"/>
        <color theme="0"/>
        <name val="Calibri"/>
        <family val="2"/>
        <scheme val="minor"/>
      </font>
      <protection locked="1" hidden="0"/>
    </dxf>
    <dxf>
      <font>
        <strike val="0"/>
        <outline val="0"/>
        <shadow val="0"/>
        <u val="none"/>
        <vertAlign val="baseline"/>
        <sz val="11"/>
        <color theme="0"/>
        <name val="Calibri"/>
        <family val="2"/>
        <scheme val="minor"/>
      </font>
      <protection locked="1" hidden="0"/>
    </dxf>
    <dxf>
      <font>
        <strike val="0"/>
        <outline val="0"/>
        <shadow val="0"/>
        <u val="none"/>
        <vertAlign val="baseline"/>
        <sz val="11"/>
        <color theme="0"/>
        <name val="Calibri"/>
        <family val="2"/>
        <scheme val="minor"/>
      </font>
      <protection locked="1" hidden="0"/>
    </dxf>
    <dxf>
      <font>
        <strike val="0"/>
        <outline val="0"/>
        <shadow val="0"/>
        <u val="none"/>
        <vertAlign val="baseline"/>
        <sz val="11"/>
        <color theme="0"/>
        <name val="Calibri"/>
        <family val="2"/>
        <scheme val="minor"/>
      </font>
      <protection locked="1" hidden="0"/>
    </dxf>
    <dxf>
      <font>
        <b val="0"/>
        <i val="0"/>
        <strike val="0"/>
        <condense val="0"/>
        <extend val="0"/>
        <outline val="0"/>
        <shadow val="0"/>
        <u val="none"/>
        <vertAlign val="baseline"/>
        <sz val="11"/>
        <color theme="0"/>
        <name val="Calibri"/>
        <family val="2"/>
        <scheme val="minor"/>
      </font>
      <protection locked="1" hidden="0"/>
    </dxf>
    <dxf>
      <font>
        <b/>
        <i val="0"/>
        <strike val="0"/>
        <condense val="0"/>
        <extend val="0"/>
        <outline val="0"/>
        <shadow val="0"/>
        <u val="none"/>
        <vertAlign val="baseline"/>
        <sz val="11"/>
        <color theme="0"/>
        <name val="Calibri"/>
        <family val="2"/>
        <scheme val="minor"/>
      </font>
      <fill>
        <patternFill patternType="solid">
          <fgColor theme="6"/>
          <bgColor theme="4"/>
        </patternFill>
      </fill>
      <protection locked="1" hidden="0"/>
    </dxf>
    <dxf>
      <font>
        <b val="0"/>
        <i val="0"/>
        <strike val="0"/>
        <condense val="0"/>
        <extend val="0"/>
        <outline val="0"/>
        <shadow val="0"/>
        <u val="none"/>
        <vertAlign val="baseline"/>
        <sz val="11"/>
        <color theme="0"/>
        <name val="Calibri"/>
        <family val="2"/>
        <scheme val="minor"/>
      </font>
      <protection locked="1" hidden="0"/>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0"/>
        <name val="Calibri"/>
        <scheme val="minor"/>
      </font>
    </dxf>
    <dxf>
      <font>
        <b/>
        <i val="0"/>
        <strike val="0"/>
        <condense val="0"/>
        <extend val="0"/>
        <outline val="0"/>
        <shadow val="0"/>
        <u val="none"/>
        <vertAlign val="baseline"/>
        <sz val="11"/>
        <color theme="0"/>
        <name val="Calibri"/>
        <scheme val="minor"/>
      </font>
      <fill>
        <patternFill patternType="solid">
          <fgColor theme="6"/>
          <bgColor theme="4"/>
        </patternFill>
      </fill>
      <border diagonalUp="0" diagonalDown="0" outline="0">
        <left/>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MTRL SCORING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ubbleChart>
        <c:varyColors val="0"/>
        <c:ser>
          <c:idx val="0"/>
          <c:order val="0"/>
          <c:tx>
            <c:v>MTRL</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xVal>
            <c:strRef>
              <c:f>Questionnaire!$C$87</c:f>
              <c:strCache>
                <c:ptCount val="1"/>
                <c:pt idx="0">
                  <c:v>0</c:v>
                </c:pt>
              </c:strCache>
            </c:strRef>
          </c:xVal>
          <c:yVal>
            <c:numRef>
              <c:f>Questionnaire!$C$88</c:f>
              <c:numCache>
                <c:formatCode>General</c:formatCode>
                <c:ptCount val="1"/>
                <c:pt idx="0">
                  <c:v>0</c:v>
                </c:pt>
              </c:numCache>
            </c:numRef>
          </c:yVal>
          <c:bubbleSize>
            <c:numLit>
              <c:formatCode>General</c:formatCode>
              <c:ptCount val="1"/>
              <c:pt idx="0">
                <c:v>1</c:v>
              </c:pt>
            </c:numLit>
          </c:bubbleSize>
          <c:bubble3D val="1"/>
          <c:extLst>
            <c:ext xmlns:c16="http://schemas.microsoft.com/office/drawing/2014/chart" uri="{C3380CC4-5D6E-409C-BE32-E72D297353CC}">
              <c16:uniqueId val="{00000000-5D64-8F46-AB97-B4E50DF54D67}"/>
            </c:ext>
          </c:extLst>
        </c:ser>
        <c:dLbls>
          <c:showLegendKey val="0"/>
          <c:showVal val="0"/>
          <c:showCatName val="0"/>
          <c:showSerName val="0"/>
          <c:showPercent val="0"/>
          <c:showBubbleSize val="0"/>
        </c:dLbls>
        <c:bubbleScale val="20"/>
        <c:showNegBubbles val="0"/>
        <c:axId val="387647672"/>
        <c:axId val="387643360"/>
      </c:bubbleChart>
      <c:valAx>
        <c:axId val="387647672"/>
        <c:scaling>
          <c:orientation val="minMax"/>
          <c:max val="10"/>
          <c:min val="0"/>
        </c:scaling>
        <c:delete val="0"/>
        <c:axPos val="b"/>
        <c:majorGridlines>
          <c:spPr>
            <a:ln w="9525" cap="flat" cmpd="sng" algn="ctr">
              <a:solidFill>
                <a:schemeClr val="tx2">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s-ES"/>
                  <a:t>TRL</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87643360"/>
        <c:crosses val="autoZero"/>
        <c:crossBetween val="midCat"/>
        <c:majorUnit val="1"/>
      </c:valAx>
      <c:valAx>
        <c:axId val="387643360"/>
        <c:scaling>
          <c:orientation val="minMax"/>
          <c:max val="1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s-ES"/>
                  <a:t>MRL</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87647672"/>
        <c:crosses val="autoZero"/>
        <c:crossBetween val="midCat"/>
        <c:majorUnit val="1"/>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285749</xdr:colOff>
      <xdr:row>0</xdr:row>
      <xdr:rowOff>47625</xdr:rowOff>
    </xdr:from>
    <xdr:ext cx="11725276" cy="405432"/>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285749" y="47625"/>
          <a:ext cx="11725276" cy="405432"/>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es-ES" sz="2000" b="1" cap="none" spc="0">
              <a:ln w="0"/>
              <a:solidFill>
                <a:schemeClr val="accent1"/>
              </a:solidFill>
              <a:effectLst>
                <a:outerShdw blurRad="38100" dist="25400" dir="5400000" algn="ctr" rotWithShape="0">
                  <a:srgbClr val="6E747A">
                    <a:alpha val="43000"/>
                  </a:srgbClr>
                </a:outerShdw>
              </a:effectLst>
            </a:rPr>
            <a:t>SWForum.eu</a:t>
          </a:r>
          <a:r>
            <a:rPr lang="es-ES" sz="2000" b="0" cap="none" spc="0" baseline="0">
              <a:ln w="0"/>
              <a:solidFill>
                <a:schemeClr val="accent1"/>
              </a:solidFill>
              <a:effectLst>
                <a:outerShdw blurRad="38100" dist="25400" dir="5400000" algn="ctr" rotWithShape="0">
                  <a:srgbClr val="6E747A">
                    <a:alpha val="43000"/>
                  </a:srgbClr>
                </a:outerShdw>
              </a:effectLst>
            </a:rPr>
            <a:t> - Market and </a:t>
          </a:r>
          <a:r>
            <a:rPr lang="es-ES" sz="2000" b="0" cap="none" spc="0">
              <a:ln w="0"/>
              <a:solidFill>
                <a:schemeClr val="accent1"/>
              </a:solidFill>
              <a:effectLst>
                <a:outerShdw blurRad="38100" dist="25400" dir="5400000" algn="ctr" rotWithShape="0">
                  <a:srgbClr val="6E747A">
                    <a:alpha val="43000"/>
                  </a:srgbClr>
                </a:outerShdw>
              </a:effectLst>
            </a:rPr>
            <a:t>Technology Readiness Level Calculator</a:t>
          </a:r>
        </a:p>
      </xdr:txBody>
    </xdr:sp>
    <xdr:clientData/>
  </xdr:oneCellAnchor>
  <xdr:oneCellAnchor>
    <xdr:from>
      <xdr:col>0</xdr:col>
      <xdr:colOff>285747</xdr:colOff>
      <xdr:row>2</xdr:row>
      <xdr:rowOff>142873</xdr:rowOff>
    </xdr:from>
    <xdr:ext cx="11744328" cy="1657352"/>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285747" y="523873"/>
          <a:ext cx="11744328" cy="1657352"/>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lang="es-ES" sz="1100" b="1"/>
            <a:t>Instructions</a:t>
          </a:r>
        </a:p>
        <a:p>
          <a:r>
            <a:rPr lang="es-ES" sz="1100" b="0"/>
            <a:t>This questionnaire has been adapted to be used within the SWForum.eu project.</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The questionnaire has</a:t>
          </a:r>
          <a:r>
            <a:rPr lang="en-US" sz="1100" baseline="0">
              <a:solidFill>
                <a:schemeClr val="dk1"/>
              </a:solidFill>
              <a:effectLst/>
              <a:latin typeface="+mn-lt"/>
              <a:ea typeface="+mn-ea"/>
              <a:cs typeface="+mn-cs"/>
            </a:rPr>
            <a:t> 9 questions, t</a:t>
          </a:r>
          <a:r>
            <a:rPr lang="en-US" sz="1100">
              <a:solidFill>
                <a:schemeClr val="dk1"/>
              </a:solidFill>
              <a:effectLst/>
              <a:latin typeface="+mn-lt"/>
              <a:ea typeface="+mn-ea"/>
              <a:cs typeface="+mn-cs"/>
            </a:rPr>
            <a:t>he first two are oriented to obtain the</a:t>
          </a:r>
          <a:r>
            <a:rPr lang="en-US" sz="1100" baseline="0">
              <a:solidFill>
                <a:schemeClr val="dk1"/>
              </a:solidFill>
              <a:effectLst/>
              <a:latin typeface="+mn-lt"/>
              <a:ea typeface="+mn-ea"/>
              <a:cs typeface="+mn-cs"/>
            </a:rPr>
            <a:t> current</a:t>
          </a:r>
          <a:r>
            <a:rPr lang="en-US" sz="1100">
              <a:solidFill>
                <a:schemeClr val="dk1"/>
              </a:solidFill>
              <a:effectLst/>
              <a:latin typeface="+mn-lt"/>
              <a:ea typeface="+mn-ea"/>
              <a:cs typeface="+mn-cs"/>
            </a:rPr>
            <a:t> TRL (Technology Readiness Level) of your R&amp;D project, the others are focused on the MRL (Market Readiness</a:t>
          </a:r>
          <a:r>
            <a:rPr lang="en-US" sz="1100" baseline="0">
              <a:solidFill>
                <a:schemeClr val="dk1"/>
              </a:solidFill>
              <a:effectLst/>
              <a:latin typeface="+mn-lt"/>
              <a:ea typeface="+mn-ea"/>
              <a:cs typeface="+mn-cs"/>
            </a:rPr>
            <a:t> Level)</a:t>
          </a:r>
          <a:r>
            <a:rPr lang="en-US" sz="11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Each answer is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assigned a numerical</a:t>
          </a:r>
          <a:r>
            <a:rPr lang="en-US" sz="1100" baseline="0">
              <a:solidFill>
                <a:schemeClr val="dk1"/>
              </a:solidFill>
              <a:effectLst/>
              <a:latin typeface="+mn-lt"/>
              <a:ea typeface="+mn-ea"/>
              <a:cs typeface="+mn-cs"/>
            </a:rPr>
            <a:t> value</a:t>
          </a:r>
          <a:r>
            <a:rPr lang="en-US" sz="1100">
              <a:solidFill>
                <a:schemeClr val="dk1"/>
              </a:solidFill>
              <a:effectLst/>
              <a:latin typeface="+mn-lt"/>
              <a:ea typeface="+mn-ea"/>
              <a:cs typeface="+mn-cs"/>
            </a:rPr>
            <a:t>, from 1 (less ready) to 5 (more ready).</a:t>
          </a:r>
          <a:endParaRPr lang="es-ES" sz="1100">
            <a:solidFill>
              <a:schemeClr val="dk1"/>
            </a:solidFill>
            <a:effectLst/>
            <a:latin typeface="+mn-lt"/>
            <a:ea typeface="+mn-ea"/>
            <a:cs typeface="+mn-cs"/>
          </a:endParaRPr>
        </a:p>
        <a:p>
          <a:r>
            <a:rPr lang="es-ES" sz="1100"/>
            <a:t>* </a:t>
          </a:r>
          <a:r>
            <a:rPr lang="en-US" sz="1100">
              <a:solidFill>
                <a:schemeClr val="dk1"/>
              </a:solidFill>
              <a:effectLst/>
              <a:latin typeface="+mn-lt"/>
              <a:ea typeface="+mn-ea"/>
              <a:cs typeface="+mn-cs"/>
            </a:rPr>
            <a:t>For each question you must select the answer that best suits the current status of your project. C</a:t>
          </a:r>
          <a:r>
            <a:rPr lang="en-US" sz="1100" baseline="0">
              <a:solidFill>
                <a:schemeClr val="dk1"/>
              </a:solidFill>
              <a:effectLst/>
              <a:latin typeface="+mn-lt"/>
              <a:ea typeface="+mn-ea"/>
              <a:cs typeface="+mn-cs"/>
            </a:rPr>
            <a:t>hoose the appropiate numerical value </a:t>
          </a:r>
          <a:r>
            <a:rPr lang="en-US" sz="1100">
              <a:solidFill>
                <a:schemeClr val="dk1"/>
              </a:solidFill>
              <a:effectLst/>
              <a:latin typeface="+mn-lt"/>
              <a:ea typeface="+mn-ea"/>
              <a:cs typeface="+mn-cs"/>
            </a:rPr>
            <a:t>in the box that appears to the left of each question (dark blue).</a:t>
          </a:r>
        </a:p>
        <a:p>
          <a:r>
            <a:rPr lang="en-US" sz="1100">
              <a:solidFill>
                <a:schemeClr val="dk1"/>
              </a:solidFill>
              <a:effectLst/>
              <a:latin typeface="+mn-lt"/>
              <a:ea typeface="+mn-ea"/>
              <a:cs typeface="+mn-cs"/>
            </a:rPr>
            <a:t>* At the end you will get a pair of</a:t>
          </a:r>
          <a:r>
            <a:rPr lang="en-US" sz="1100" baseline="0">
              <a:solidFill>
                <a:schemeClr val="dk1"/>
              </a:solidFill>
              <a:effectLst/>
              <a:latin typeface="+mn-lt"/>
              <a:ea typeface="+mn-ea"/>
              <a:cs typeface="+mn-cs"/>
            </a:rPr>
            <a:t> values (between 1 and 9) showing how ready your project is, and a graphic representation of this values.</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The score obtained with this questionnaire provides a first evaluation</a:t>
          </a:r>
          <a:r>
            <a:rPr lang="en-US" sz="1100" b="1" baseline="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of the Market</a:t>
          </a:r>
          <a:r>
            <a:rPr lang="en-US" sz="1100" b="1" baseline="0">
              <a:solidFill>
                <a:sysClr val="windowText" lastClr="000000"/>
              </a:solidFill>
              <a:effectLst/>
              <a:latin typeface="+mn-lt"/>
              <a:ea typeface="+mn-ea"/>
              <a:cs typeface="+mn-cs"/>
            </a:rPr>
            <a:t> and Technology Readiness </a:t>
          </a:r>
          <a:r>
            <a:rPr lang="en-US" sz="1100" b="1">
              <a:solidFill>
                <a:sysClr val="windowText" lastClr="000000"/>
              </a:solidFill>
              <a:effectLst/>
              <a:latin typeface="+mn-lt"/>
              <a:ea typeface="+mn-ea"/>
              <a:cs typeface="+mn-cs"/>
            </a:rPr>
            <a:t>of a</a:t>
          </a:r>
          <a:r>
            <a:rPr lang="en-US" sz="1100" b="1" baseline="0">
              <a:solidFill>
                <a:sysClr val="windowText" lastClr="000000"/>
              </a:solidFill>
              <a:effectLst/>
              <a:latin typeface="+mn-lt"/>
              <a:ea typeface="+mn-ea"/>
              <a:cs typeface="+mn-cs"/>
            </a:rPr>
            <a:t> R&amp;D project with</a:t>
          </a:r>
          <a:r>
            <a:rPr lang="en-US" sz="1100" b="1">
              <a:solidFill>
                <a:sysClr val="windowText" lastClr="000000"/>
              </a:solidFill>
              <a:effectLst/>
              <a:latin typeface="+mn-lt"/>
              <a:ea typeface="+mn-ea"/>
              <a:cs typeface="+mn-cs"/>
            </a:rPr>
            <a:t>in the scope of the SWForum.eu project.</a:t>
          </a:r>
          <a:r>
            <a:rPr lang="en-US" sz="1100" b="1" baseline="0">
              <a:solidFill>
                <a:sysClr val="windowText" lastClr="000000"/>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I</a:t>
          </a:r>
          <a:r>
            <a:rPr lang="en-US" sz="1100" b="1">
              <a:solidFill>
                <a:sysClr val="windowText" lastClr="000000"/>
              </a:solidFill>
              <a:effectLst/>
              <a:latin typeface="+mn-lt"/>
              <a:ea typeface="+mn-ea"/>
              <a:cs typeface="+mn-cs"/>
            </a:rPr>
            <a:t>t is highly</a:t>
          </a:r>
          <a:r>
            <a:rPr lang="en-US" sz="1100" b="1" baseline="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recommended to consult a professional advisor before</a:t>
          </a:r>
          <a:r>
            <a:rPr lang="en-US" sz="1100" b="1" baseline="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taking any action.</a:t>
          </a:r>
        </a:p>
        <a:p>
          <a:pPr marL="0" marR="0" lvl="0" indent="0" defTabSz="914400" eaLnBrk="1" fontAlgn="auto" latinLnBrk="0" hangingPunct="1">
            <a:lnSpc>
              <a:spcPct val="100000"/>
            </a:lnSpc>
            <a:spcBef>
              <a:spcPts val="0"/>
            </a:spcBef>
            <a:spcAft>
              <a:spcPts val="0"/>
            </a:spcAft>
            <a:buClrTx/>
            <a:buSzTx/>
            <a:buFontTx/>
            <a:buNone/>
            <a:tabLst/>
            <a:defRPr/>
          </a:pPr>
          <a:endParaRPr lang="es-ES" sz="1100">
            <a:solidFill>
              <a:sysClr val="windowText" lastClr="000000"/>
            </a:solidFill>
            <a:effectLst/>
            <a:latin typeface="+mn-lt"/>
            <a:ea typeface="+mn-ea"/>
            <a:cs typeface="+mn-cs"/>
          </a:endParaRPr>
        </a:p>
      </xdr:txBody>
    </xdr:sp>
    <xdr:clientData/>
  </xdr:oneCellAnchor>
  <xdr:twoCellAnchor>
    <xdr:from>
      <xdr:col>1</xdr:col>
      <xdr:colOff>0</xdr:colOff>
      <xdr:row>90</xdr:row>
      <xdr:rowOff>19050</xdr:rowOff>
    </xdr:from>
    <xdr:to>
      <xdr:col>2</xdr:col>
      <xdr:colOff>2305050</xdr:colOff>
      <xdr:row>106</xdr:row>
      <xdr:rowOff>57150</xdr:rowOff>
    </xdr:to>
    <xdr:graphicFrame macro="">
      <xdr:nvGraphicFramePr>
        <xdr:cNvPr id="5" name="Gráfico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38100</xdr:colOff>
          <xdr:row>19</xdr:row>
          <xdr:rowOff>25400</xdr:rowOff>
        </xdr:from>
        <xdr:to>
          <xdr:col>2</xdr:col>
          <xdr:colOff>9740900</xdr:colOff>
          <xdr:row>19</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I authorize SWForum..eu to publish the results of this questionnaire and use them for statistical purposes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254000</xdr:rowOff>
        </xdr:from>
        <xdr:to>
          <xdr:col>2</xdr:col>
          <xdr:colOff>5372100</xdr:colOff>
          <xdr:row>19</xdr:row>
          <xdr:rowOff>393700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I authorize SWForum..eu to publish the contact email in the SWForum..eu 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406400</xdr:rowOff>
        </xdr:from>
        <xdr:to>
          <xdr:col>2</xdr:col>
          <xdr:colOff>6413500</xdr:colOff>
          <xdr:row>19</xdr:row>
          <xdr:rowOff>673100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I authorize SWForum..eu to publish the name of the contact person for the project in the SWForum..eu site</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H9:H15" headerRowCount="0" totalsRowShown="0" headerRowDxfId="5" dataDxfId="4">
  <tableColumns count="1">
    <tableColumn id="1" xr3:uid="{00000000-0010-0000-0000-000001000000}" name="VALUES" headerRowDxfId="9" dataDxfId="6"/>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H19:I26" headerRowCount="0" totalsRowShown="0" headerRowDxfId="1" dataDxfId="0">
  <tableColumns count="2">
    <tableColumn id="1" xr3:uid="{00000000-0010-0000-0100-000001000000}" name="Columna1" headerRowDxfId="8" dataDxfId="3"/>
    <tableColumn id="2" xr3:uid="{00000000-0010-0000-0100-000002000000}" name="Columna2" headerRowDxfId="7"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124"/>
  <sheetViews>
    <sheetView showGridLines="0" tabSelected="1" topLeftCell="A85" zoomScaleNormal="100" workbookViewId="0">
      <selection activeCell="B108" sqref="B108:B109"/>
    </sheetView>
  </sheetViews>
  <sheetFormatPr baseColWidth="10" defaultColWidth="11.5" defaultRowHeight="15" x14ac:dyDescent="0.2"/>
  <cols>
    <col min="1" max="1" width="4.33203125" style="1" customWidth="1"/>
    <col min="2" max="2" width="21.6640625" style="1" customWidth="1"/>
    <col min="3" max="3" width="134.1640625" style="1" customWidth="1"/>
    <col min="4" max="4" width="16" style="24" customWidth="1"/>
    <col min="5" max="5" width="9.6640625" style="24" bestFit="1" customWidth="1"/>
    <col min="6" max="6" width="11.6640625" style="24" customWidth="1"/>
    <col min="7" max="7" width="8.5" style="25" customWidth="1"/>
    <col min="8" max="8" width="37" style="25" bestFit="1" customWidth="1"/>
    <col min="9" max="9" width="7.5" style="25" bestFit="1" customWidth="1"/>
    <col min="10" max="25" width="11.5" style="25"/>
    <col min="26" max="16384" width="11.5" style="1"/>
  </cols>
  <sheetData>
    <row r="1" spans="2:14" x14ac:dyDescent="0.2">
      <c r="N1" s="2"/>
    </row>
    <row r="2" spans="2:14" x14ac:dyDescent="0.2">
      <c r="I2" s="26"/>
      <c r="N2" s="2"/>
    </row>
    <row r="3" spans="2:14" x14ac:dyDescent="0.2">
      <c r="I3" s="26"/>
      <c r="N3" s="2"/>
    </row>
    <row r="4" spans="2:14" x14ac:dyDescent="0.2">
      <c r="I4" s="26"/>
      <c r="N4" s="2"/>
    </row>
    <row r="5" spans="2:14" x14ac:dyDescent="0.2">
      <c r="G5" s="26"/>
      <c r="H5" s="26"/>
      <c r="N5" s="2"/>
    </row>
    <row r="6" spans="2:14" x14ac:dyDescent="0.2">
      <c r="N6" s="2"/>
    </row>
    <row r="7" spans="2:14" x14ac:dyDescent="0.2">
      <c r="N7" s="2"/>
    </row>
    <row r="8" spans="2:14" x14ac:dyDescent="0.2">
      <c r="D8" s="45"/>
      <c r="E8" s="45"/>
      <c r="F8" s="45"/>
      <c r="G8" s="2"/>
      <c r="H8" s="46" t="s">
        <v>67</v>
      </c>
      <c r="I8" s="2"/>
      <c r="J8" s="2"/>
      <c r="K8" s="2"/>
      <c r="L8" s="2"/>
      <c r="M8" s="2"/>
      <c r="N8" s="2"/>
    </row>
    <row r="9" spans="2:14" x14ac:dyDescent="0.2">
      <c r="D9" s="45"/>
      <c r="E9" s="45"/>
      <c r="F9" s="45"/>
      <c r="G9" s="2"/>
      <c r="H9" s="47"/>
      <c r="I9" s="2"/>
      <c r="J9" s="2"/>
      <c r="K9" s="2"/>
      <c r="L9" s="2"/>
      <c r="M9" s="2"/>
      <c r="N9" s="2"/>
    </row>
    <row r="10" spans="2:14" x14ac:dyDescent="0.2">
      <c r="D10" s="45"/>
      <c r="E10" s="45"/>
      <c r="F10" s="45"/>
      <c r="G10" s="2"/>
      <c r="H10" s="47">
        <v>0</v>
      </c>
      <c r="I10" s="2"/>
      <c r="J10" s="2"/>
      <c r="K10" s="2"/>
      <c r="L10" s="2"/>
      <c r="M10" s="2"/>
      <c r="N10" s="2"/>
    </row>
    <row r="11" spans="2:14" x14ac:dyDescent="0.2">
      <c r="D11" s="45"/>
      <c r="E11" s="45"/>
      <c r="F11" s="45"/>
      <c r="G11" s="2"/>
      <c r="H11" s="47">
        <v>1</v>
      </c>
      <c r="I11" s="2"/>
      <c r="J11" s="2"/>
      <c r="K11" s="2"/>
      <c r="L11" s="2"/>
      <c r="M11" s="2"/>
      <c r="N11" s="2"/>
    </row>
    <row r="12" spans="2:14" x14ac:dyDescent="0.2">
      <c r="D12" s="45"/>
      <c r="E12" s="45"/>
      <c r="F12" s="45"/>
      <c r="G12" s="2"/>
      <c r="H12" s="47">
        <v>2</v>
      </c>
      <c r="I12" s="2"/>
      <c r="J12" s="2"/>
      <c r="K12" s="2"/>
      <c r="L12" s="2"/>
      <c r="M12" s="2"/>
      <c r="N12" s="2"/>
    </row>
    <row r="13" spans="2:14" ht="16" thickBot="1" x14ac:dyDescent="0.25">
      <c r="D13" s="45"/>
      <c r="E13" s="45"/>
      <c r="F13" s="45"/>
      <c r="G13" s="2"/>
      <c r="H13" s="47">
        <v>3</v>
      </c>
      <c r="I13" s="2"/>
      <c r="J13" s="2"/>
      <c r="K13" s="2"/>
      <c r="L13" s="2"/>
      <c r="M13" s="2"/>
      <c r="N13" s="2"/>
    </row>
    <row r="14" spans="2:14" ht="19.5" customHeight="1" x14ac:dyDescent="0.2">
      <c r="B14" s="43" t="s">
        <v>8</v>
      </c>
      <c r="C14" s="44"/>
      <c r="D14" s="48"/>
      <c r="E14" s="48"/>
      <c r="F14" s="48"/>
      <c r="G14" s="2"/>
      <c r="H14" s="47">
        <v>4</v>
      </c>
      <c r="I14" s="2"/>
      <c r="J14" s="2"/>
      <c r="K14" s="2"/>
      <c r="L14" s="2"/>
      <c r="M14" s="2"/>
      <c r="N14" s="2"/>
    </row>
    <row r="15" spans="2:14" ht="30.75" customHeight="1" x14ac:dyDescent="0.2">
      <c r="B15" s="3" t="s">
        <v>9</v>
      </c>
      <c r="C15" s="17" t="s">
        <v>82</v>
      </c>
      <c r="D15" s="49"/>
      <c r="E15" s="49"/>
      <c r="F15" s="49"/>
      <c r="G15" s="2"/>
      <c r="H15" s="47">
        <v>5</v>
      </c>
      <c r="I15" s="2"/>
      <c r="J15" s="2"/>
      <c r="K15" s="2"/>
      <c r="L15" s="2"/>
      <c r="M15" s="2"/>
      <c r="N15" s="2"/>
    </row>
    <row r="16" spans="2:14" ht="30.75" customHeight="1" x14ac:dyDescent="0.2">
      <c r="B16" s="3" t="s">
        <v>10</v>
      </c>
      <c r="C16" s="18" t="s">
        <v>83</v>
      </c>
      <c r="D16" s="49"/>
      <c r="E16" s="49"/>
      <c r="F16" s="49"/>
      <c r="G16" s="2"/>
      <c r="H16" s="47"/>
      <c r="I16" s="2"/>
      <c r="J16" s="2"/>
      <c r="K16" s="2"/>
      <c r="L16" s="2"/>
      <c r="M16" s="2"/>
      <c r="N16" s="2"/>
    </row>
    <row r="17" spans="1:14" ht="30.75" customHeight="1" x14ac:dyDescent="0.2">
      <c r="B17" s="3" t="s">
        <v>11</v>
      </c>
      <c r="C17" s="18" t="s">
        <v>84</v>
      </c>
      <c r="D17" s="49"/>
      <c r="E17" s="49"/>
      <c r="F17" s="49"/>
      <c r="G17" s="2"/>
      <c r="H17" s="47"/>
      <c r="I17" s="2"/>
      <c r="J17" s="2"/>
      <c r="K17" s="2"/>
      <c r="L17" s="2"/>
      <c r="M17" s="2"/>
      <c r="N17" s="2"/>
    </row>
    <row r="18" spans="1:14" ht="30.75" customHeight="1" x14ac:dyDescent="0.2">
      <c r="B18" s="3" t="s">
        <v>12</v>
      </c>
      <c r="C18" s="18" t="s">
        <v>85</v>
      </c>
      <c r="D18" s="49"/>
      <c r="E18" s="49"/>
      <c r="F18" s="49"/>
      <c r="G18" s="2"/>
      <c r="H18" s="47"/>
      <c r="I18" s="2" t="s">
        <v>66</v>
      </c>
      <c r="J18" s="2"/>
      <c r="K18" s="2" t="s">
        <v>17</v>
      </c>
      <c r="L18" s="2" t="s">
        <v>18</v>
      </c>
      <c r="M18" s="2" t="s">
        <v>19</v>
      </c>
      <c r="N18" s="2"/>
    </row>
    <row r="19" spans="1:14" ht="42" customHeight="1" x14ac:dyDescent="0.2">
      <c r="B19" s="3" t="s">
        <v>13</v>
      </c>
      <c r="C19" s="18" t="s">
        <v>86</v>
      </c>
      <c r="D19" s="49"/>
      <c r="E19" s="49"/>
      <c r="F19" s="49"/>
      <c r="G19" s="2"/>
      <c r="H19" s="47" t="s">
        <v>0</v>
      </c>
      <c r="I19" s="2">
        <v>4</v>
      </c>
      <c r="J19" s="2"/>
      <c r="K19" s="2">
        <f>Questionnaire!B36</f>
        <v>0</v>
      </c>
      <c r="L19" s="2">
        <f>K19*Tabla2[[#This Row],[Columna2]]</f>
        <v>0</v>
      </c>
      <c r="M19" s="2">
        <f>5*Tabla2[[#This Row],[Columna2]]</f>
        <v>20</v>
      </c>
      <c r="N19" s="2"/>
    </row>
    <row r="20" spans="1:14" ht="57" customHeight="1" thickBot="1" x14ac:dyDescent="0.25">
      <c r="A20" s="4"/>
      <c r="B20" s="5" t="s">
        <v>14</v>
      </c>
      <c r="C20" s="6"/>
      <c r="D20" s="49"/>
      <c r="E20" s="49"/>
      <c r="F20" s="49"/>
      <c r="G20" s="2"/>
      <c r="H20" s="46" t="s">
        <v>1</v>
      </c>
      <c r="I20" s="46">
        <v>3</v>
      </c>
      <c r="J20" s="46"/>
      <c r="K20" s="50">
        <f>Questionnaire!B43</f>
        <v>0</v>
      </c>
      <c r="L20" s="50">
        <f>K20*Tabla2[[#This Row],[Columna2]]</f>
        <v>0</v>
      </c>
      <c r="M20" s="50">
        <f>5*Tabla2[[#This Row],[Columna2]]</f>
        <v>15</v>
      </c>
      <c r="N20" s="2"/>
    </row>
    <row r="21" spans="1:14" ht="57" customHeight="1" thickBot="1" x14ac:dyDescent="0.25">
      <c r="A21" s="4"/>
      <c r="B21" s="20" t="s">
        <v>87</v>
      </c>
      <c r="C21" s="18" t="s">
        <v>88</v>
      </c>
      <c r="D21" s="49"/>
      <c r="E21" s="49"/>
      <c r="F21" s="49"/>
      <c r="G21" s="2"/>
      <c r="H21" s="46"/>
      <c r="I21" s="46"/>
      <c r="J21" s="46"/>
      <c r="K21" s="50"/>
      <c r="L21" s="50"/>
      <c r="M21" s="50"/>
      <c r="N21" s="2"/>
    </row>
    <row r="22" spans="1:14" ht="16" thickBot="1" x14ac:dyDescent="0.25">
      <c r="B22" s="19">
        <v>0</v>
      </c>
      <c r="C22" s="7" t="s">
        <v>20</v>
      </c>
      <c r="D22" s="51">
        <f>B22</f>
        <v>0</v>
      </c>
      <c r="E22" s="52" t="s">
        <v>99</v>
      </c>
      <c r="F22" s="53" t="s">
        <v>16</v>
      </c>
      <c r="G22" s="53"/>
      <c r="H22" s="46" t="s">
        <v>2</v>
      </c>
      <c r="I22" s="46">
        <v>7</v>
      </c>
      <c r="J22" s="46"/>
      <c r="K22" s="50">
        <f>Questionnaire!B50</f>
        <v>0</v>
      </c>
      <c r="L22" s="50">
        <f>K22*Tabla2[[#This Row],[Columna2]]</f>
        <v>0</v>
      </c>
      <c r="M22" s="50">
        <f>5*Tabla2[[#This Row],[Columna2]]</f>
        <v>35</v>
      </c>
      <c r="N22" s="2"/>
    </row>
    <row r="23" spans="1:14" x14ac:dyDescent="0.2">
      <c r="B23" s="39" t="s">
        <v>89</v>
      </c>
      <c r="C23" s="40"/>
      <c r="D23" s="54" t="s">
        <v>90</v>
      </c>
      <c r="E23" s="52">
        <f>IF($D$22&gt;=1,1,0)</f>
        <v>0</v>
      </c>
      <c r="F23" s="52">
        <v>1</v>
      </c>
      <c r="G23" s="52" t="str">
        <f>IF(E23=1,"Yes", "No")</f>
        <v>No</v>
      </c>
      <c r="H23" s="46" t="s">
        <v>3</v>
      </c>
      <c r="I23" s="46">
        <v>2</v>
      </c>
      <c r="J23" s="46"/>
      <c r="K23" s="50">
        <f>Questionnaire!B57</f>
        <v>0</v>
      </c>
      <c r="L23" s="50">
        <f>K23*Tabla2[[#This Row],[Columna2]]</f>
        <v>0</v>
      </c>
      <c r="M23" s="50">
        <f>5*Tabla2[[#This Row],[Columna2]]</f>
        <v>10</v>
      </c>
      <c r="N23" s="2"/>
    </row>
    <row r="24" spans="1:14" x14ac:dyDescent="0.2">
      <c r="B24" s="37" t="s">
        <v>75</v>
      </c>
      <c r="C24" s="38"/>
      <c r="D24" s="54" t="s">
        <v>91</v>
      </c>
      <c r="E24" s="52">
        <f>IF($D$22&gt;=2,1,0)</f>
        <v>0</v>
      </c>
      <c r="F24" s="52">
        <v>2</v>
      </c>
      <c r="G24" s="52" t="str">
        <f t="shared" ref="G24:G27" si="0">IF(E24=1,"Yes", "No")</f>
        <v>No</v>
      </c>
      <c r="H24" s="46" t="s">
        <v>4</v>
      </c>
      <c r="I24" s="46">
        <v>1</v>
      </c>
      <c r="J24" s="46"/>
      <c r="K24" s="50">
        <f>Questionnaire!B64</f>
        <v>0</v>
      </c>
      <c r="L24" s="50">
        <f>K24*Tabla2[[#This Row],[Columna2]]</f>
        <v>0</v>
      </c>
      <c r="M24" s="50">
        <f>5*Tabla2[[#This Row],[Columna2]]</f>
        <v>5</v>
      </c>
      <c r="N24" s="2"/>
    </row>
    <row r="25" spans="1:14" x14ac:dyDescent="0.2">
      <c r="B25" s="37" t="s">
        <v>76</v>
      </c>
      <c r="C25" s="38"/>
      <c r="D25" s="54" t="s">
        <v>92</v>
      </c>
      <c r="E25" s="52">
        <f>IF($D$22&gt;=3,1,0)</f>
        <v>0</v>
      </c>
      <c r="F25" s="52">
        <v>3</v>
      </c>
      <c r="G25" s="52" t="str">
        <f t="shared" si="0"/>
        <v>No</v>
      </c>
      <c r="H25" s="46" t="s">
        <v>5</v>
      </c>
      <c r="I25" s="46">
        <v>5</v>
      </c>
      <c r="J25" s="46"/>
      <c r="K25" s="50">
        <f>Questionnaire!B71</f>
        <v>0</v>
      </c>
      <c r="L25" s="50">
        <f>K25*Tabla2[[#This Row],[Columna2]]</f>
        <v>0</v>
      </c>
      <c r="M25" s="50">
        <f>5*Tabla2[[#This Row],[Columna2]]</f>
        <v>25</v>
      </c>
      <c r="N25" s="2"/>
    </row>
    <row r="26" spans="1:14" x14ac:dyDescent="0.2">
      <c r="B26" s="37" t="s">
        <v>77</v>
      </c>
      <c r="C26" s="38"/>
      <c r="D26" s="54" t="s">
        <v>93</v>
      </c>
      <c r="E26" s="52">
        <f>IF($D$22&gt;=4,1,0)</f>
        <v>0</v>
      </c>
      <c r="F26" s="52">
        <v>4</v>
      </c>
      <c r="G26" s="52" t="str">
        <f t="shared" si="0"/>
        <v>No</v>
      </c>
      <c r="H26" s="46" t="s">
        <v>6</v>
      </c>
      <c r="I26" s="46">
        <v>6</v>
      </c>
      <c r="J26" s="46"/>
      <c r="K26" s="50">
        <f>Questionnaire!B78</f>
        <v>0</v>
      </c>
      <c r="L26" s="50">
        <f>K26*Tabla2[[#This Row],[Columna2]]</f>
        <v>0</v>
      </c>
      <c r="M26" s="50">
        <f>5*Tabla2[[#This Row],[Columna2]]</f>
        <v>30</v>
      </c>
      <c r="N26" s="2"/>
    </row>
    <row r="27" spans="1:14" ht="16" thickBot="1" x14ac:dyDescent="0.25">
      <c r="B27" s="37" t="s">
        <v>103</v>
      </c>
      <c r="C27" s="38"/>
      <c r="D27" s="54" t="s">
        <v>94</v>
      </c>
      <c r="E27" s="52">
        <f>IF($D$22&gt;=5,1,0)</f>
        <v>0</v>
      </c>
      <c r="F27" s="52">
        <v>5</v>
      </c>
      <c r="G27" s="52" t="str">
        <f t="shared" si="0"/>
        <v>No</v>
      </c>
      <c r="H27" s="46"/>
      <c r="I27" s="46"/>
      <c r="J27" s="46"/>
      <c r="K27" s="50"/>
      <c r="L27" s="50">
        <f>SUM(L19:L26)</f>
        <v>0</v>
      </c>
      <c r="M27" s="50">
        <f>SUM(M19:M26)</f>
        <v>140</v>
      </c>
      <c r="N27" s="2"/>
    </row>
    <row r="28" spans="1:14" ht="33.75" customHeight="1" thickBot="1" x14ac:dyDescent="0.25">
      <c r="B28" s="21"/>
      <c r="C28" s="23" t="str">
        <f>IF(B22=0,"(AUTOCOMPLETE)",IF(B22=1,B23,IF(B22=2,B24,IF(B22=3,B25,IF(B22=4,B26,IF(B22=5,B27,""))))))</f>
        <v>(AUTOCOMPLETE)</v>
      </c>
      <c r="D28" s="55"/>
      <c r="E28" s="52"/>
      <c r="F28" s="52">
        <v>6</v>
      </c>
      <c r="G28" s="56" t="str">
        <f>IF(AND(E31=1,E39=1),"Yes","No")</f>
        <v>No</v>
      </c>
      <c r="H28" s="2"/>
      <c r="I28" s="2"/>
      <c r="J28" s="2"/>
      <c r="K28" s="2"/>
      <c r="L28" s="2"/>
      <c r="M28" s="2"/>
      <c r="N28" s="2"/>
    </row>
    <row r="29" spans="1:14" ht="16" thickBot="1" x14ac:dyDescent="0.25">
      <c r="B29" s="19">
        <v>0</v>
      </c>
      <c r="C29" s="7" t="s">
        <v>21</v>
      </c>
      <c r="D29" s="51">
        <f>B29</f>
        <v>0</v>
      </c>
      <c r="E29" s="52"/>
      <c r="F29" s="52">
        <v>7</v>
      </c>
      <c r="G29" s="52" t="str">
        <f>IF(E32=1,"Yes","No")</f>
        <v>No</v>
      </c>
      <c r="H29" s="2"/>
      <c r="I29" s="2"/>
      <c r="J29" s="2"/>
      <c r="K29" s="2"/>
      <c r="L29" s="2" t="s">
        <v>65</v>
      </c>
      <c r="M29" s="2">
        <f>L27*9/M27</f>
        <v>0</v>
      </c>
      <c r="N29" s="2"/>
    </row>
    <row r="30" spans="1:14" x14ac:dyDescent="0.2">
      <c r="B30" s="39" t="s">
        <v>29</v>
      </c>
      <c r="C30" s="40"/>
      <c r="D30" s="45"/>
      <c r="E30" s="52">
        <f>IF($D$29&gt;=1,1,0)</f>
        <v>0</v>
      </c>
      <c r="F30" s="52">
        <v>8</v>
      </c>
      <c r="G30" s="52" t="str">
        <f>IF(E33=1,"Yes","No")</f>
        <v>No</v>
      </c>
      <c r="H30" s="2"/>
      <c r="I30" s="2"/>
      <c r="J30" s="2"/>
      <c r="K30" s="2"/>
      <c r="L30" s="2"/>
      <c r="M30" s="2"/>
      <c r="N30" s="2"/>
    </row>
    <row r="31" spans="1:14" x14ac:dyDescent="0.2">
      <c r="B31" s="37" t="s">
        <v>78</v>
      </c>
      <c r="C31" s="38"/>
      <c r="D31" s="57" t="s">
        <v>95</v>
      </c>
      <c r="E31" s="52">
        <f>IF($D$29&gt;=2,1,0)</f>
        <v>0</v>
      </c>
      <c r="F31" s="52">
        <v>9</v>
      </c>
      <c r="G31" s="52" t="str">
        <f>IF(E34=1,"Yes","No")</f>
        <v>No</v>
      </c>
      <c r="H31" s="2"/>
      <c r="I31" s="2"/>
      <c r="J31" s="2"/>
      <c r="K31" s="2"/>
      <c r="L31" s="2"/>
      <c r="M31" s="2"/>
      <c r="N31" s="2"/>
    </row>
    <row r="32" spans="1:14" x14ac:dyDescent="0.2">
      <c r="B32" s="37" t="s">
        <v>79</v>
      </c>
      <c r="C32" s="38"/>
      <c r="D32" s="57" t="s">
        <v>96</v>
      </c>
      <c r="E32" s="52">
        <f>IF($D$29&gt;=3,1,0)</f>
        <v>0</v>
      </c>
      <c r="F32" s="57"/>
      <c r="G32" s="2"/>
      <c r="H32" s="2"/>
      <c r="I32" s="2"/>
      <c r="J32" s="2"/>
      <c r="K32" s="2"/>
      <c r="L32" s="2"/>
      <c r="M32" s="2"/>
      <c r="N32" s="2"/>
    </row>
    <row r="33" spans="2:14" x14ac:dyDescent="0.2">
      <c r="B33" s="37" t="s">
        <v>80</v>
      </c>
      <c r="C33" s="38"/>
      <c r="D33" s="57" t="s">
        <v>97</v>
      </c>
      <c r="E33" s="52">
        <f>IF($D$29&gt;=4,1,0)</f>
        <v>0</v>
      </c>
      <c r="F33" s="57"/>
      <c r="G33" s="2"/>
      <c r="H33" s="2"/>
      <c r="I33" s="2"/>
      <c r="J33" s="2"/>
      <c r="K33" s="2"/>
      <c r="L33" s="2"/>
      <c r="M33" s="2"/>
      <c r="N33" s="2"/>
    </row>
    <row r="34" spans="2:14" ht="16" thickBot="1" x14ac:dyDescent="0.25">
      <c r="B34" s="37" t="s">
        <v>81</v>
      </c>
      <c r="C34" s="38"/>
      <c r="D34" s="57" t="s">
        <v>98</v>
      </c>
      <c r="E34" s="52">
        <f>IF($D$29&gt;=5,1,0)</f>
        <v>0</v>
      </c>
      <c r="F34" s="57"/>
      <c r="G34" s="2"/>
      <c r="H34" s="52" t="s">
        <v>100</v>
      </c>
      <c r="I34" s="52" t="str">
        <f>IF(G31="Yes",9,IF(G30="Yes",8,IF(G29="Yes",7,IF(G28="Yes",6,IF(G27="Yes",5,IF(G26="Yes",4,IF(G25="Yes",3,IF(G24="Yes",2,IF(G23="Yes",1,"0")))))))))</f>
        <v>0</v>
      </c>
      <c r="J34" s="2"/>
      <c r="K34" s="2"/>
      <c r="L34" s="2"/>
      <c r="M34" s="2"/>
      <c r="N34" s="2"/>
    </row>
    <row r="35" spans="2:14" ht="33.75" customHeight="1" thickBot="1" x14ac:dyDescent="0.25">
      <c r="B35" s="21"/>
      <c r="C35" s="23" t="str">
        <f>IF(B29=0,"(AUTOCOMPLETE)",IF(B29=1,B30,IF(B29=2,B31,IF(B29=3,B32,IF(B29=4,B33,IF(B29=5,B34,""))))))</f>
        <v>(AUTOCOMPLETE)</v>
      </c>
      <c r="D35" s="55"/>
      <c r="E35" s="52"/>
      <c r="F35" s="52"/>
      <c r="G35" s="56"/>
      <c r="H35" s="2"/>
      <c r="I35" s="2"/>
      <c r="J35" s="2"/>
      <c r="K35" s="2"/>
      <c r="L35" s="2"/>
      <c r="M35" s="2"/>
      <c r="N35" s="2"/>
    </row>
    <row r="36" spans="2:14" ht="16" thickBot="1" x14ac:dyDescent="0.25">
      <c r="B36" s="19">
        <v>0</v>
      </c>
      <c r="C36" s="7" t="s">
        <v>22</v>
      </c>
      <c r="D36" s="51">
        <f>B36</f>
        <v>0</v>
      </c>
      <c r="E36" s="52"/>
      <c r="F36" s="57"/>
      <c r="G36" s="2"/>
      <c r="H36" s="2"/>
      <c r="I36" s="2"/>
      <c r="J36" s="2"/>
      <c r="K36" s="2"/>
      <c r="L36" s="2"/>
      <c r="M36" s="2"/>
      <c r="N36" s="2"/>
    </row>
    <row r="37" spans="2:14" x14ac:dyDescent="0.2">
      <c r="B37" s="39" t="s">
        <v>30</v>
      </c>
      <c r="C37" s="40"/>
      <c r="D37" s="45"/>
      <c r="E37" s="52">
        <f>IF($D$36&gt;=1,1,0)</f>
        <v>0</v>
      </c>
      <c r="F37" s="58"/>
      <c r="G37" s="2"/>
      <c r="H37" s="2"/>
      <c r="I37" s="2"/>
      <c r="J37" s="2"/>
      <c r="K37" s="2"/>
      <c r="L37" s="2"/>
      <c r="M37" s="2"/>
      <c r="N37" s="2"/>
    </row>
    <row r="38" spans="2:14" x14ac:dyDescent="0.2">
      <c r="B38" s="37" t="s">
        <v>31</v>
      </c>
      <c r="C38" s="38"/>
      <c r="D38" s="45"/>
      <c r="E38" s="52">
        <f>IF($D$36&gt;=2,1,0)</f>
        <v>0</v>
      </c>
      <c r="F38" s="58"/>
      <c r="G38" s="2"/>
      <c r="H38" s="2"/>
      <c r="I38" s="2"/>
      <c r="J38" s="2"/>
      <c r="K38" s="2"/>
      <c r="L38" s="2"/>
      <c r="M38" s="2"/>
      <c r="N38" s="2"/>
    </row>
    <row r="39" spans="2:14" x14ac:dyDescent="0.2">
      <c r="B39" s="37" t="s">
        <v>32</v>
      </c>
      <c r="C39" s="38"/>
      <c r="D39" s="58" t="s">
        <v>95</v>
      </c>
      <c r="E39" s="52">
        <f>IF($D$36&gt;=3,1,0)</f>
        <v>0</v>
      </c>
      <c r="F39" s="58"/>
      <c r="G39" s="2"/>
      <c r="H39" s="2"/>
      <c r="I39" s="2"/>
      <c r="J39" s="2"/>
      <c r="K39" s="2"/>
      <c r="L39" s="2"/>
      <c r="M39" s="2"/>
      <c r="N39" s="2"/>
    </row>
    <row r="40" spans="2:14" x14ac:dyDescent="0.2">
      <c r="B40" s="37" t="s">
        <v>33</v>
      </c>
      <c r="C40" s="38"/>
      <c r="D40" s="55"/>
      <c r="E40" s="52">
        <f>IF($D$36&gt;=4,1,0)</f>
        <v>0</v>
      </c>
      <c r="F40" s="58"/>
      <c r="G40" s="2"/>
      <c r="H40" s="2"/>
      <c r="I40" s="2"/>
      <c r="J40" s="2"/>
      <c r="K40" s="2"/>
      <c r="L40" s="2"/>
      <c r="M40" s="2"/>
      <c r="N40" s="2"/>
    </row>
    <row r="41" spans="2:14" ht="16" thickBot="1" x14ac:dyDescent="0.25">
      <c r="B41" s="37" t="s">
        <v>34</v>
      </c>
      <c r="C41" s="38"/>
      <c r="D41" s="59"/>
      <c r="E41" s="52">
        <f>IF($D$36&gt;=5,1,0)</f>
        <v>0</v>
      </c>
      <c r="F41" s="58"/>
      <c r="G41" s="2"/>
      <c r="H41" s="2"/>
      <c r="I41" s="2"/>
      <c r="J41" s="2"/>
      <c r="K41" s="2"/>
      <c r="L41" s="2"/>
      <c r="M41" s="2"/>
      <c r="N41" s="2"/>
    </row>
    <row r="42" spans="2:14" ht="33.75" customHeight="1" thickBot="1" x14ac:dyDescent="0.25">
      <c r="B42" s="21"/>
      <c r="C42" s="23" t="str">
        <f>IF(B36=0,"(AUTOCOMPLETE)",IF(B36=1,B37,IF(B36=2,B38,IF(B36=3,B39,IF(B36=4,B40,IF(B36=5,B41,""))))))</f>
        <v>(AUTOCOMPLETE)</v>
      </c>
      <c r="D42" s="55"/>
      <c r="E42" s="52"/>
      <c r="F42" s="52"/>
      <c r="G42" s="56"/>
      <c r="H42" s="2"/>
      <c r="I42" s="2"/>
      <c r="J42" s="2"/>
      <c r="K42" s="2"/>
      <c r="L42" s="2"/>
      <c r="M42" s="2"/>
      <c r="N42" s="2"/>
    </row>
    <row r="43" spans="2:14" ht="16" thickBot="1" x14ac:dyDescent="0.25">
      <c r="B43" s="19">
        <v>0</v>
      </c>
      <c r="C43" s="7" t="s">
        <v>23</v>
      </c>
      <c r="D43" s="55"/>
      <c r="E43" s="45"/>
      <c r="F43" s="45"/>
      <c r="G43" s="2"/>
      <c r="H43" s="2"/>
      <c r="I43" s="2"/>
      <c r="J43" s="2"/>
      <c r="K43" s="2"/>
      <c r="L43" s="2"/>
      <c r="M43" s="2"/>
    </row>
    <row r="44" spans="2:14" x14ac:dyDescent="0.2">
      <c r="B44" s="39" t="s">
        <v>35</v>
      </c>
      <c r="C44" s="40"/>
      <c r="D44" s="45"/>
      <c r="E44" s="45"/>
      <c r="F44" s="58"/>
      <c r="G44" s="2"/>
      <c r="H44" s="2"/>
      <c r="I44" s="2"/>
      <c r="J44" s="2"/>
      <c r="K44" s="2"/>
      <c r="L44" s="2"/>
      <c r="M44" s="2"/>
    </row>
    <row r="45" spans="2:14" x14ac:dyDescent="0.2">
      <c r="B45" s="37" t="s">
        <v>36</v>
      </c>
      <c r="C45" s="38"/>
      <c r="D45" s="55"/>
      <c r="E45" s="55"/>
      <c r="F45" s="58"/>
      <c r="G45" s="2"/>
      <c r="H45" s="2"/>
      <c r="I45" s="2"/>
      <c r="J45" s="2"/>
      <c r="K45" s="2"/>
      <c r="L45" s="2"/>
      <c r="M45" s="2"/>
    </row>
    <row r="46" spans="2:14" x14ac:dyDescent="0.2">
      <c r="B46" s="37" t="s">
        <v>37</v>
      </c>
      <c r="C46" s="38"/>
      <c r="D46" s="55"/>
      <c r="E46" s="59"/>
      <c r="F46" s="55"/>
      <c r="G46" s="2"/>
      <c r="H46" s="2"/>
      <c r="I46" s="2"/>
      <c r="J46" s="2"/>
      <c r="K46" s="2"/>
      <c r="L46" s="2"/>
      <c r="M46" s="2"/>
    </row>
    <row r="47" spans="2:14" x14ac:dyDescent="0.2">
      <c r="B47" s="37" t="s">
        <v>38</v>
      </c>
      <c r="C47" s="38"/>
      <c r="D47" s="29"/>
      <c r="E47" s="29"/>
      <c r="F47" s="29"/>
    </row>
    <row r="48" spans="2:14" ht="16" thickBot="1" x14ac:dyDescent="0.25">
      <c r="B48" s="37" t="s">
        <v>39</v>
      </c>
      <c r="C48" s="38"/>
      <c r="D48" s="31"/>
      <c r="E48" s="29"/>
      <c r="F48" s="29"/>
    </row>
    <row r="49" spans="2:7" ht="33.75" customHeight="1" thickBot="1" x14ac:dyDescent="0.25">
      <c r="B49" s="21"/>
      <c r="C49" s="23" t="str">
        <f>IF(B43=0,"(AUTOCOMPLETE)",IF(B43=1,B44,IF(B43=2,B45,IF(B43=3,B46,IF(B43=4,B47,IF(B43=5,B48,""))))))</f>
        <v>(AUTOCOMPLETE)</v>
      </c>
      <c r="D49" s="29"/>
      <c r="E49" s="28"/>
      <c r="F49" s="28"/>
      <c r="G49" s="30"/>
    </row>
    <row r="50" spans="2:7" ht="16" thickBot="1" x14ac:dyDescent="0.25">
      <c r="B50" s="19">
        <v>0</v>
      </c>
      <c r="C50" s="7" t="s">
        <v>24</v>
      </c>
      <c r="D50" s="29"/>
      <c r="E50" s="29"/>
      <c r="F50" s="31"/>
    </row>
    <row r="51" spans="2:7" x14ac:dyDescent="0.2">
      <c r="B51" s="39" t="s">
        <v>40</v>
      </c>
      <c r="C51" s="40"/>
      <c r="D51" s="29"/>
      <c r="E51" s="29"/>
      <c r="F51" s="29"/>
    </row>
    <row r="52" spans="2:7" x14ac:dyDescent="0.2">
      <c r="B52" s="37" t="s">
        <v>41</v>
      </c>
      <c r="C52" s="38"/>
      <c r="D52" s="29"/>
      <c r="E52" s="29"/>
      <c r="F52" s="29"/>
    </row>
    <row r="53" spans="2:7" x14ac:dyDescent="0.2">
      <c r="B53" s="37" t="s">
        <v>42</v>
      </c>
      <c r="C53" s="38"/>
      <c r="D53" s="29"/>
      <c r="E53" s="31"/>
      <c r="F53" s="29"/>
    </row>
    <row r="54" spans="2:7" x14ac:dyDescent="0.2">
      <c r="B54" s="37" t="s">
        <v>43</v>
      </c>
      <c r="C54" s="38"/>
      <c r="D54" s="29"/>
      <c r="E54" s="29"/>
      <c r="F54" s="29"/>
    </row>
    <row r="55" spans="2:7" ht="16" thickBot="1" x14ac:dyDescent="0.25">
      <c r="B55" s="37" t="s">
        <v>44</v>
      </c>
      <c r="C55" s="38"/>
      <c r="D55" s="31"/>
      <c r="E55" s="29"/>
      <c r="F55" s="29"/>
    </row>
    <row r="56" spans="2:7" ht="33.75" customHeight="1" thickBot="1" x14ac:dyDescent="0.25">
      <c r="B56" s="21"/>
      <c r="C56" s="23" t="str">
        <f>IF(B50=0,"(AUTOCOMPLETE)",IF(B50=1,B51,IF(B50=2,B52,IF(B50=3,B53,IF(B50=4,B54,IF(B50=5,B55,""))))))</f>
        <v>(AUTOCOMPLETE)</v>
      </c>
      <c r="D56" s="29"/>
      <c r="E56" s="28"/>
      <c r="F56" s="28"/>
      <c r="G56" s="30"/>
    </row>
    <row r="57" spans="2:7" ht="16" thickBot="1" x14ac:dyDescent="0.25">
      <c r="B57" s="19">
        <v>0</v>
      </c>
      <c r="C57" s="7" t="s">
        <v>25</v>
      </c>
      <c r="D57" s="29"/>
      <c r="E57" s="29"/>
      <c r="F57" s="31"/>
    </row>
    <row r="58" spans="2:7" x14ac:dyDescent="0.2">
      <c r="B58" s="39" t="s">
        <v>45</v>
      </c>
      <c r="C58" s="40"/>
      <c r="D58" s="29"/>
      <c r="E58" s="29"/>
      <c r="F58" s="29"/>
    </row>
    <row r="59" spans="2:7" x14ac:dyDescent="0.2">
      <c r="B59" s="37" t="s">
        <v>46</v>
      </c>
      <c r="C59" s="38"/>
      <c r="D59" s="29"/>
      <c r="E59" s="29"/>
      <c r="F59" s="29"/>
    </row>
    <row r="60" spans="2:7" x14ac:dyDescent="0.2">
      <c r="B60" s="37" t="s">
        <v>47</v>
      </c>
      <c r="C60" s="38"/>
      <c r="D60" s="29"/>
      <c r="E60" s="31"/>
      <c r="F60" s="29"/>
    </row>
    <row r="61" spans="2:7" x14ac:dyDescent="0.2">
      <c r="B61" s="37" t="s">
        <v>48</v>
      </c>
      <c r="C61" s="38"/>
      <c r="D61" s="29"/>
      <c r="E61" s="29"/>
      <c r="F61" s="29"/>
    </row>
    <row r="62" spans="2:7" ht="16" thickBot="1" x14ac:dyDescent="0.25">
      <c r="B62" s="37" t="s">
        <v>49</v>
      </c>
      <c r="C62" s="38"/>
      <c r="D62" s="31"/>
      <c r="E62" s="29"/>
      <c r="F62" s="29"/>
    </row>
    <row r="63" spans="2:7" ht="33.75" customHeight="1" thickBot="1" x14ac:dyDescent="0.25">
      <c r="B63" s="21"/>
      <c r="C63" s="23" t="str">
        <f>IF(B57=0,"(AUTOCOMPLETE)",IF(B57=1,B58,IF(B57=2,B59,IF(B57=3,B60,IF(B57=4,B61,IF(B57=5,B62,""))))))</f>
        <v>(AUTOCOMPLETE)</v>
      </c>
      <c r="D63" s="29"/>
      <c r="E63" s="28"/>
      <c r="F63" s="28"/>
      <c r="G63" s="30"/>
    </row>
    <row r="64" spans="2:7" ht="16" thickBot="1" x14ac:dyDescent="0.25">
      <c r="B64" s="19">
        <v>0</v>
      </c>
      <c r="C64" s="7" t="s">
        <v>26</v>
      </c>
      <c r="D64" s="29"/>
      <c r="E64" s="29"/>
      <c r="F64" s="31"/>
    </row>
    <row r="65" spans="2:7" x14ac:dyDescent="0.2">
      <c r="B65" s="39" t="s">
        <v>50</v>
      </c>
      <c r="C65" s="40"/>
      <c r="D65" s="29"/>
      <c r="E65" s="29"/>
      <c r="F65" s="29"/>
    </row>
    <row r="66" spans="2:7" x14ac:dyDescent="0.2">
      <c r="B66" s="37" t="s">
        <v>51</v>
      </c>
      <c r="C66" s="38"/>
      <c r="D66" s="29"/>
      <c r="E66" s="29"/>
      <c r="F66" s="29"/>
    </row>
    <row r="67" spans="2:7" x14ac:dyDescent="0.2">
      <c r="B67" s="37" t="s">
        <v>52</v>
      </c>
      <c r="C67" s="38"/>
      <c r="D67" s="29"/>
      <c r="E67" s="31"/>
      <c r="F67" s="29"/>
    </row>
    <row r="68" spans="2:7" x14ac:dyDescent="0.2">
      <c r="B68" s="37" t="s">
        <v>53</v>
      </c>
      <c r="C68" s="38"/>
      <c r="D68" s="29"/>
      <c r="E68" s="29"/>
      <c r="F68" s="29"/>
    </row>
    <row r="69" spans="2:7" ht="16" thickBot="1" x14ac:dyDescent="0.25">
      <c r="B69" s="37" t="s">
        <v>54</v>
      </c>
      <c r="C69" s="38"/>
      <c r="D69" s="31"/>
      <c r="E69" s="29"/>
      <c r="F69" s="29"/>
    </row>
    <row r="70" spans="2:7" ht="33.75" customHeight="1" thickBot="1" x14ac:dyDescent="0.25">
      <c r="B70" s="21"/>
      <c r="C70" s="23" t="str">
        <f>IF(B64=0,"(AUTOCOMPLETE)",IF(B64=1,B65,IF(B64=2,B66,IF(B64=3,B67,IF(B64=4,B68,IF(B64=5,B69,""))))))</f>
        <v>(AUTOCOMPLETE)</v>
      </c>
      <c r="D70" s="29"/>
      <c r="E70" s="28"/>
      <c r="F70" s="28"/>
      <c r="G70" s="30"/>
    </row>
    <row r="71" spans="2:7" ht="16" thickBot="1" x14ac:dyDescent="0.25">
      <c r="B71" s="19">
        <v>0</v>
      </c>
      <c r="C71" s="7" t="s">
        <v>27</v>
      </c>
      <c r="D71" s="29"/>
      <c r="E71" s="29"/>
      <c r="F71" s="31"/>
    </row>
    <row r="72" spans="2:7" x14ac:dyDescent="0.2">
      <c r="B72" s="39" t="s">
        <v>55</v>
      </c>
      <c r="C72" s="40"/>
      <c r="D72" s="29"/>
      <c r="E72" s="29"/>
      <c r="F72" s="29"/>
    </row>
    <row r="73" spans="2:7" x14ac:dyDescent="0.2">
      <c r="B73" s="37" t="s">
        <v>56</v>
      </c>
      <c r="C73" s="38"/>
      <c r="D73" s="29"/>
      <c r="E73" s="29"/>
      <c r="F73" s="29"/>
    </row>
    <row r="74" spans="2:7" x14ac:dyDescent="0.2">
      <c r="B74" s="37" t="s">
        <v>57</v>
      </c>
      <c r="C74" s="38"/>
      <c r="D74" s="29"/>
      <c r="E74" s="31"/>
      <c r="F74" s="29"/>
    </row>
    <row r="75" spans="2:7" x14ac:dyDescent="0.2">
      <c r="B75" s="37" t="s">
        <v>58</v>
      </c>
      <c r="C75" s="38"/>
      <c r="D75" s="29"/>
      <c r="E75" s="29"/>
      <c r="F75" s="29"/>
    </row>
    <row r="76" spans="2:7" ht="16" thickBot="1" x14ac:dyDescent="0.25">
      <c r="B76" s="37" t="s">
        <v>59</v>
      </c>
      <c r="C76" s="38"/>
      <c r="D76" s="31"/>
      <c r="E76" s="29"/>
      <c r="F76" s="29"/>
    </row>
    <row r="77" spans="2:7" ht="33.75" customHeight="1" thickBot="1" x14ac:dyDescent="0.25">
      <c r="B77" s="21"/>
      <c r="C77" s="23" t="str">
        <f>IF(B71=0,"(AUTOCOMPLETE)",IF(B71=1,B72,IF(B71=2,B73,IF(B71=3,B74,IF(B71=4,B75,IF(B71=5,B76,""))))))</f>
        <v>(AUTOCOMPLETE)</v>
      </c>
      <c r="D77" s="29"/>
      <c r="E77" s="28"/>
      <c r="F77" s="28"/>
      <c r="G77" s="30"/>
    </row>
    <row r="78" spans="2:7" ht="16" thickBot="1" x14ac:dyDescent="0.25">
      <c r="B78" s="19">
        <v>0</v>
      </c>
      <c r="C78" s="7" t="s">
        <v>28</v>
      </c>
      <c r="D78" s="29"/>
      <c r="E78" s="29"/>
      <c r="F78" s="31"/>
    </row>
    <row r="79" spans="2:7" x14ac:dyDescent="0.2">
      <c r="B79" s="39" t="s">
        <v>60</v>
      </c>
      <c r="C79" s="40"/>
      <c r="D79" s="29"/>
      <c r="E79" s="29"/>
      <c r="F79" s="29"/>
    </row>
    <row r="80" spans="2:7" x14ac:dyDescent="0.2">
      <c r="B80" s="37" t="s">
        <v>61</v>
      </c>
      <c r="C80" s="38"/>
      <c r="D80" s="29"/>
      <c r="E80" s="29"/>
      <c r="F80" s="29"/>
    </row>
    <row r="81" spans="2:7" x14ac:dyDescent="0.2">
      <c r="B81" s="37" t="s">
        <v>62</v>
      </c>
      <c r="C81" s="38"/>
      <c r="D81" s="29"/>
      <c r="F81" s="29"/>
    </row>
    <row r="82" spans="2:7" x14ac:dyDescent="0.2">
      <c r="B82" s="37" t="s">
        <v>63</v>
      </c>
      <c r="C82" s="38"/>
      <c r="D82" s="29"/>
      <c r="E82" s="27"/>
      <c r="F82" s="29"/>
    </row>
    <row r="83" spans="2:7" ht="16" thickBot="1" x14ac:dyDescent="0.25">
      <c r="B83" s="37" t="s">
        <v>64</v>
      </c>
      <c r="C83" s="38"/>
      <c r="E83" s="32"/>
      <c r="F83" s="29"/>
    </row>
    <row r="84" spans="2:7" ht="33.75" customHeight="1" thickBot="1" x14ac:dyDescent="0.25">
      <c r="B84" s="21"/>
      <c r="C84" s="23" t="str">
        <f>IF(B78=0,"(AUTOCOMPLETE)",IF(B78=1,B79,IF(B78=2,B80,IF(B78=3,B81,IF(B78=4,B82,IF(B78=5,B83,""))))))</f>
        <v>(AUTOCOMPLETE)</v>
      </c>
      <c r="D84" s="29"/>
      <c r="E84" s="28"/>
      <c r="F84" s="28"/>
      <c r="G84" s="30"/>
    </row>
    <row r="85" spans="2:7" ht="16" thickBot="1" x14ac:dyDescent="0.25">
      <c r="D85" s="32"/>
    </row>
    <row r="86" spans="2:7" x14ac:dyDescent="0.2">
      <c r="B86" s="41" t="s">
        <v>15</v>
      </c>
      <c r="C86" s="42"/>
      <c r="D86" s="32"/>
      <c r="F86" s="27"/>
    </row>
    <row r="87" spans="2:7" x14ac:dyDescent="0.2">
      <c r="B87" s="8" t="s">
        <v>16</v>
      </c>
      <c r="C87" s="22" t="str">
        <f>I34</f>
        <v>0</v>
      </c>
      <c r="F87" s="32"/>
    </row>
    <row r="88" spans="2:7" ht="16" thickBot="1" x14ac:dyDescent="0.25">
      <c r="B88" s="9" t="s">
        <v>7</v>
      </c>
      <c r="C88" s="10">
        <f>ROUNDDOWN(M29,0)</f>
        <v>0</v>
      </c>
      <c r="F88" s="32"/>
    </row>
    <row r="89" spans="2:7" x14ac:dyDescent="0.2">
      <c r="B89" s="33" t="s">
        <v>104</v>
      </c>
      <c r="C89" s="34">
        <f>C88*C87</f>
        <v>0</v>
      </c>
      <c r="F89" s="32"/>
    </row>
    <row r="107" spans="2:3" ht="16" thickBot="1" x14ac:dyDescent="0.25"/>
    <row r="108" spans="2:3" ht="30.75" customHeight="1" x14ac:dyDescent="0.2">
      <c r="B108" s="35" t="s">
        <v>105</v>
      </c>
      <c r="C108" s="11" t="str">
        <f>IF(B29&lt;=1,IF(B22=1,"It seems you are still doing basic research. Next step is advancing to technology formulation.",IF(B22=2,"It seems that you already formulated the technology. It's time to advance to an applied research.",IF(B22=3,"You are doing applied research. Next step is validating your results in a controlled environment.",IF(B22=4,"You reached the prototype phase. If it is still an early prototype, next step is taking it on a large scale. If your MRL is over 4 you could think of joining the SWForum.eu End User Club.",IF(B22=5,"Your product/service has been proved in its prototype version in an intended environment. It is time to validate your results, so if your MRL is over 4 you could join the SWForum.eu End User Club.",""))))),C110)</f>
        <v/>
      </c>
    </row>
    <row r="109" spans="2:3" ht="33" customHeight="1" thickBot="1" x14ac:dyDescent="0.25">
      <c r="B109" s="36"/>
      <c r="C109" s="12" t="str">
        <f>IF(C88&lt;&gt;0,IF(C88&lt;4,CONCATENATE(C114,"You could start by improving ",IF(B50&lt;2,"your team.",(IF(B78&lt;2," your manufacturing/supply chain.",(IF(B71&lt;2,"your Go to Market Strategy",(IF(B36&lt;2,"the definition/design of your product/service.")))))))),(IF(C88&lt;6,C115,IF(C88&lt;8,C116,C117)))),"")</f>
        <v/>
      </c>
    </row>
    <row r="110" spans="2:3" x14ac:dyDescent="0.2">
      <c r="B110" s="2"/>
      <c r="C110" s="2" t="str">
        <f>IF(B29=2,"Your project is in a validation phase close to the expected performance.",IF(B29=3,"Your project is being validating in an operational environment. You are in a pre-commercial phase. If your MRL is over 6 you think of joining the  SWForum.eu Marketplace.",IF(B29=4,"Your project is already a commercial system. You should join the SWForum.eu Marketplace.",IF(B29=5,"Your project is a full commercial product/service. You could start thinking how to evolve your product/service. ",""))))</f>
        <v/>
      </c>
    </row>
    <row r="111" spans="2:3" x14ac:dyDescent="0.2">
      <c r="B111" s="2"/>
      <c r="C111" s="2"/>
    </row>
    <row r="112" spans="2:3" x14ac:dyDescent="0.2">
      <c r="B112" s="2"/>
      <c r="C112" s="2"/>
    </row>
    <row r="113" spans="2:3" x14ac:dyDescent="0.2">
      <c r="B113" s="13" t="s">
        <v>7</v>
      </c>
      <c r="C113" s="13" t="s">
        <v>68</v>
      </c>
    </row>
    <row r="114" spans="2:3" x14ac:dyDescent="0.2">
      <c r="B114" s="14" t="s">
        <v>69</v>
      </c>
      <c r="C114" s="15" t="s">
        <v>74</v>
      </c>
    </row>
    <row r="115" spans="2:3" ht="30" x14ac:dyDescent="0.2">
      <c r="B115" s="14" t="s">
        <v>70</v>
      </c>
      <c r="C115" s="15" t="s">
        <v>101</v>
      </c>
    </row>
    <row r="116" spans="2:3" ht="30" x14ac:dyDescent="0.2">
      <c r="B116" s="14" t="s">
        <v>71</v>
      </c>
      <c r="C116" s="15" t="s">
        <v>102</v>
      </c>
    </row>
    <row r="117" spans="2:3" x14ac:dyDescent="0.2">
      <c r="B117" s="14" t="s">
        <v>72</v>
      </c>
      <c r="C117" s="15" t="s">
        <v>73</v>
      </c>
    </row>
    <row r="118" spans="2:3" x14ac:dyDescent="0.2">
      <c r="B118" s="2"/>
      <c r="C118" s="2"/>
    </row>
    <row r="119" spans="2:3" x14ac:dyDescent="0.2">
      <c r="B119" s="25"/>
      <c r="C119" s="25"/>
    </row>
    <row r="120" spans="2:3" x14ac:dyDescent="0.2">
      <c r="B120" s="25"/>
      <c r="C120" s="25"/>
    </row>
    <row r="121" spans="2:3" x14ac:dyDescent="0.2">
      <c r="B121" s="25"/>
      <c r="C121" s="25"/>
    </row>
    <row r="122" spans="2:3" x14ac:dyDescent="0.2">
      <c r="B122" s="25"/>
      <c r="C122" s="25"/>
    </row>
    <row r="124" spans="2:3" x14ac:dyDescent="0.2">
      <c r="B124" s="16"/>
    </row>
  </sheetData>
  <mergeCells count="49">
    <mergeCell ref="F22:G22"/>
    <mergeCell ref="B41:C41"/>
    <mergeCell ref="B31:C31"/>
    <mergeCell ref="B14:C14"/>
    <mergeCell ref="B27:C27"/>
    <mergeCell ref="B34:C34"/>
    <mergeCell ref="B23:C23"/>
    <mergeCell ref="B24:C24"/>
    <mergeCell ref="B25:C25"/>
    <mergeCell ref="B26:C26"/>
    <mergeCell ref="B30:C30"/>
    <mergeCell ref="B32:C32"/>
    <mergeCell ref="B33:C33"/>
    <mergeCell ref="B37:C37"/>
    <mergeCell ref="B38:C38"/>
    <mergeCell ref="B39:C39"/>
    <mergeCell ref="B40:C40"/>
    <mergeCell ref="B55:C55"/>
    <mergeCell ref="B52:C52"/>
    <mergeCell ref="B54:C54"/>
    <mergeCell ref="B44:C44"/>
    <mergeCell ref="B45:C45"/>
    <mergeCell ref="B46:C46"/>
    <mergeCell ref="B47:C47"/>
    <mergeCell ref="B48:C48"/>
    <mergeCell ref="B51:C51"/>
    <mergeCell ref="B53:C53"/>
    <mergeCell ref="B62:C62"/>
    <mergeCell ref="B58:C58"/>
    <mergeCell ref="B59:C59"/>
    <mergeCell ref="B60:C60"/>
    <mergeCell ref="B61:C61"/>
    <mergeCell ref="B65:C65"/>
    <mergeCell ref="B66:C66"/>
    <mergeCell ref="B67:C67"/>
    <mergeCell ref="B68:C68"/>
    <mergeCell ref="B72:C72"/>
    <mergeCell ref="B69:C69"/>
    <mergeCell ref="B108:B109"/>
    <mergeCell ref="B81:C81"/>
    <mergeCell ref="B82:C82"/>
    <mergeCell ref="B73:C73"/>
    <mergeCell ref="B74:C74"/>
    <mergeCell ref="B75:C75"/>
    <mergeCell ref="B79:C79"/>
    <mergeCell ref="B80:C80"/>
    <mergeCell ref="B83:C83"/>
    <mergeCell ref="B86:C86"/>
    <mergeCell ref="B76:C76"/>
  </mergeCells>
  <dataValidations count="1">
    <dataValidation type="list" allowBlank="1" showInputMessage="1" showErrorMessage="1" sqref="B50 B43 B22 B29 B36 B57 B78 B71 B64" xr:uid="{00000000-0002-0000-0000-000000000000}">
      <formula1>$H$10:$H$15</formula1>
    </dataValidation>
  </dataValidations>
  <pageMargins left="0.7" right="0.7" top="0.75" bottom="0.75" header="0.3" footer="0.3"/>
  <pageSetup paperSize="9" orientation="portrait" horizont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38100</xdr:colOff>
                    <xdr:row>19</xdr:row>
                    <xdr:rowOff>25400</xdr:rowOff>
                  </from>
                  <to>
                    <xdr:col>2</xdr:col>
                    <xdr:colOff>9740900</xdr:colOff>
                    <xdr:row>19</xdr:row>
                    <xdr:rowOff>228600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38100</xdr:colOff>
                    <xdr:row>19</xdr:row>
                    <xdr:rowOff>254000</xdr:rowOff>
                  </from>
                  <to>
                    <xdr:col>2</xdr:col>
                    <xdr:colOff>5372100</xdr:colOff>
                    <xdr:row>19</xdr:row>
                    <xdr:rowOff>393700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38100</xdr:colOff>
                    <xdr:row>19</xdr:row>
                    <xdr:rowOff>406400</xdr:rowOff>
                  </from>
                  <to>
                    <xdr:col>2</xdr:col>
                    <xdr:colOff>6413500</xdr:colOff>
                    <xdr:row>19</xdr:row>
                    <xdr:rowOff>673100</xdr:rowOff>
                  </to>
                </anchor>
              </controlPr>
            </control>
          </mc:Choice>
        </mc:AlternateContent>
      </controls>
    </mc:Choice>
  </mc:AlternateContent>
  <tableParts count="2">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Questionnaire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Ramírez Jiménez</dc:creator>
  <cp:lastModifiedBy>David Wallom</cp:lastModifiedBy>
  <dcterms:created xsi:type="dcterms:W3CDTF">2006-09-16T00:00:00Z</dcterms:created>
  <dcterms:modified xsi:type="dcterms:W3CDTF">2021-10-04T21:15:26Z</dcterms:modified>
</cp:coreProperties>
</file>